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8145" windowWidth="28800" windowHeight="13425" tabRatio="841" firstSheet="4" activeTab="5"/>
  </bookViews>
  <sheets>
    <sheet name="1 REPORTS" sheetId="1" r:id="rId1"/>
    <sheet name="C1.9.1 TB" sheetId="2" r:id="rId2"/>
    <sheet name="E1.1.2 PL ST" sheetId="3" r:id="rId3"/>
    <sheet name="E1.1.3 PL DT" sheetId="4" r:id="rId4"/>
    <sheet name="E1.2.2 BS ST" sheetId="5" r:id="rId5"/>
    <sheet name="E1.2.3 BS DT" sheetId="6" r:id="rId6"/>
    <sheet name="P1.1.2.1 PL ST" sheetId="7" r:id="rId7"/>
    <sheet name="P1.1.2.3 PL DT" sheetId="8" r:id="rId8"/>
    <sheet name="P1.1.3.1 BS ST" sheetId="9" r:id="rId9"/>
    <sheet name="P1.1.3.3 BS DT" sheetId="10" r:id="rId10"/>
    <sheet name="Alert" sheetId="11" state="hidden" r:id="rId11"/>
  </sheets>
  <definedNames>
    <definedName name="_xlnm.Print_Titles" localSheetId="1">'C1.9.1 TB'!$A:$B,'C1.9.1 TB'!$4:$5</definedName>
    <definedName name="_xlnm.Print_Titles" localSheetId="2">'E1.1.2 PL ST'!$A:$F,'E1.1.2 PL ST'!$4:$4</definedName>
    <definedName name="_xlnm.Print_Titles" localSheetId="3">'E1.1.3 PL DT'!$A:$F,'E1.1.3 PL DT'!$4:$4</definedName>
    <definedName name="_xlnm.Print_Titles" localSheetId="4">'E1.2.2 BS ST'!$A:$F,'E1.2.2 BS ST'!$4:$4</definedName>
    <definedName name="_xlnm.Print_Titles" localSheetId="5">'E1.2.3 BS DT'!$A:$F,'E1.2.3 BS DT'!$4:$4</definedName>
    <definedName name="_xlnm.Print_Titles" localSheetId="6">'P1.1.2.1 PL ST'!$A:$G,'P1.1.2.1 PL ST'!$4:$4</definedName>
    <definedName name="_xlnm.Print_Titles" localSheetId="7">'P1.1.2.3 PL DT'!$A:$G,'P1.1.2.3 PL DT'!$4:$4</definedName>
    <definedName name="_xlnm.Print_Titles" localSheetId="8">'P1.1.3.1 BS ST'!$A:$E,'P1.1.3.1 BS ST'!$4:$4</definedName>
    <definedName name="_xlnm.Print_Titles" localSheetId="9">'P1.1.3.3 BS DT'!$A:$F,'P1.1.3.3 BS DT'!$4:$4</definedName>
    <definedName name="QB_BASIS_4" localSheetId="1" hidden="1">'C1.9.1 TB'!$D$3</definedName>
    <definedName name="QB_BASIS_4" localSheetId="2" hidden="1">'E1.1.2 PL ST'!$G$3</definedName>
    <definedName name="QB_BASIS_4" localSheetId="3" hidden="1">'E1.1.3 PL DT'!$S$3</definedName>
    <definedName name="QB_BASIS_4" localSheetId="4" hidden="1">'E1.2.2 BS ST'!$G$3</definedName>
    <definedName name="QB_BASIS_4" localSheetId="5" hidden="1">'E1.2.3 BS DT'!$S$3</definedName>
    <definedName name="QB_BASIS_4" localSheetId="6" hidden="1">'P1.1.2.1 PL ST'!$H$3</definedName>
    <definedName name="QB_BASIS_4" localSheetId="7" hidden="1">'P1.1.2.3 PL DT'!$T$3</definedName>
    <definedName name="QB_BASIS_4" localSheetId="8" hidden="1">'P1.1.3.1 BS ST'!$F$3</definedName>
    <definedName name="QB_BASIS_4" localSheetId="9" hidden="1">'P1.1.3.3 BS DT'!$S$3</definedName>
    <definedName name="QB_COLUMN_1" localSheetId="3" hidden="1">'E1.1.3 PL DT'!$G$4</definedName>
    <definedName name="QB_COLUMN_1" localSheetId="5" hidden="1">'E1.2.3 BS DT'!$G$4</definedName>
    <definedName name="QB_COLUMN_1" localSheetId="7" hidden="1">'P1.1.2.3 PL DT'!$H$4</definedName>
    <definedName name="QB_COLUMN_1" localSheetId="9" hidden="1">'P1.1.3.3 BS DT'!$G$4</definedName>
    <definedName name="QB_COLUMN_126" localSheetId="3" hidden="1">'E1.1.3 PL DT'!$K$4</definedName>
    <definedName name="QB_COLUMN_126" localSheetId="5" hidden="1">'E1.2.3 BS DT'!$K$4</definedName>
    <definedName name="QB_COLUMN_126" localSheetId="7" hidden="1">'P1.1.2.3 PL DT'!$L$4</definedName>
    <definedName name="QB_COLUMN_126" localSheetId="9" hidden="1">'P1.1.3.3 BS DT'!$K$4</definedName>
    <definedName name="QB_COLUMN_17" localSheetId="3" hidden="1">'E1.1.3 PL DT'!$N$4</definedName>
    <definedName name="QB_COLUMN_17" localSheetId="5" hidden="1">'E1.2.3 BS DT'!$N$4</definedName>
    <definedName name="QB_COLUMN_17" localSheetId="7" hidden="1">'P1.1.2.3 PL DT'!$O$4</definedName>
    <definedName name="QB_COLUMN_17" localSheetId="9" hidden="1">'P1.1.3.3 BS DT'!$N$4</definedName>
    <definedName name="QB_COLUMN_19" localSheetId="3" hidden="1">'E1.1.3 PL DT'!$O$4</definedName>
    <definedName name="QB_COLUMN_19" localSheetId="5" hidden="1">'E1.2.3 BS DT'!$O$4</definedName>
    <definedName name="QB_COLUMN_19" localSheetId="7" hidden="1">'P1.1.2.3 PL DT'!$P$4</definedName>
    <definedName name="QB_COLUMN_19" localSheetId="9" hidden="1">'P1.1.3.3 BS DT'!$O$4</definedName>
    <definedName name="QB_COLUMN_20" localSheetId="3" hidden="1">'E1.1.3 PL DT'!$P$4</definedName>
    <definedName name="QB_COLUMN_20" localSheetId="5" hidden="1">'E1.2.3 BS DT'!$P$4</definedName>
    <definedName name="QB_COLUMN_20" localSheetId="7" hidden="1">'P1.1.2.3 PL DT'!$Q$4</definedName>
    <definedName name="QB_COLUMN_20" localSheetId="9" hidden="1">'P1.1.3.3 BS DT'!$P$4</definedName>
    <definedName name="QB_COLUMN_28" localSheetId="3" hidden="1">'E1.1.3 PL DT'!$Q$4</definedName>
    <definedName name="QB_COLUMN_28" localSheetId="5" hidden="1">'E1.2.3 BS DT'!$Q$4</definedName>
    <definedName name="QB_COLUMN_28" localSheetId="7" hidden="1">'P1.1.2.3 PL DT'!$R$4</definedName>
    <definedName name="QB_COLUMN_28" localSheetId="9" hidden="1">'P1.1.3.3 BS DT'!$Q$4</definedName>
    <definedName name="QB_COLUMN_29" localSheetId="2" hidden="1">'E1.1.2 PL ST'!$G$4</definedName>
    <definedName name="QB_COLUMN_29" localSheetId="3" hidden="1">'E1.1.3 PL DT'!$R$4</definedName>
    <definedName name="QB_COLUMN_29" localSheetId="4" hidden="1">'E1.2.2 BS ST'!$G$4</definedName>
    <definedName name="QB_COLUMN_29" localSheetId="5" hidden="1">'E1.2.3 BS DT'!$R$4</definedName>
    <definedName name="QB_COLUMN_29" localSheetId="6" hidden="1">'P1.1.2.1 PL ST'!$H$4</definedName>
    <definedName name="QB_COLUMN_29" localSheetId="7" hidden="1">'P1.1.2.3 PL DT'!$S$4</definedName>
    <definedName name="QB_COLUMN_29" localSheetId="8" hidden="1">'P1.1.3.1 BS ST'!$F$4</definedName>
    <definedName name="QB_COLUMN_29" localSheetId="9" hidden="1">'P1.1.3.3 BS DT'!$R$4</definedName>
    <definedName name="QB_COLUMN_290" localSheetId="1" hidden="1">'C1.9.1 TB'!$C$4</definedName>
    <definedName name="QB_COLUMN_3" localSheetId="3" hidden="1">'E1.1.3 PL DT'!$H$4</definedName>
    <definedName name="QB_COLUMN_3" localSheetId="5" hidden="1">'E1.2.3 BS DT'!$H$4</definedName>
    <definedName name="QB_COLUMN_3" localSheetId="7" hidden="1">'P1.1.2.3 PL DT'!$I$4</definedName>
    <definedName name="QB_COLUMN_3" localSheetId="9" hidden="1">'P1.1.3.3 BS DT'!$H$4</definedName>
    <definedName name="QB_COLUMN_31" localSheetId="3" hidden="1">'E1.1.3 PL DT'!$S$4</definedName>
    <definedName name="QB_COLUMN_31" localSheetId="5" hidden="1">'E1.2.3 BS DT'!$S$4</definedName>
    <definedName name="QB_COLUMN_31" localSheetId="7" hidden="1">'P1.1.2.3 PL DT'!$T$4</definedName>
    <definedName name="QB_COLUMN_31" localSheetId="9" hidden="1">'P1.1.3.3 BS DT'!$S$4</definedName>
    <definedName name="QB_COLUMN_4" localSheetId="3" hidden="1">'E1.1.3 PL DT'!$I$4</definedName>
    <definedName name="QB_COLUMN_4" localSheetId="5" hidden="1">'E1.2.3 BS DT'!$I$4</definedName>
    <definedName name="QB_COLUMN_4" localSheetId="7" hidden="1">'P1.1.2.3 PL DT'!$J$4</definedName>
    <definedName name="QB_COLUMN_4" localSheetId="9" hidden="1">'P1.1.3.3 BS DT'!$I$4</definedName>
    <definedName name="QB_COLUMN_5" localSheetId="3" hidden="1">'E1.1.3 PL DT'!$J$4</definedName>
    <definedName name="QB_COLUMN_5" localSheetId="5" hidden="1">'E1.2.3 BS DT'!$J$4</definedName>
    <definedName name="QB_COLUMN_5" localSheetId="7" hidden="1">'P1.1.2.3 PL DT'!$K$4</definedName>
    <definedName name="QB_COLUMN_5" localSheetId="9" hidden="1">'P1.1.3.3 BS DT'!$J$4</definedName>
    <definedName name="QB_COLUMN_57200" localSheetId="1" hidden="1">'C1.9.1 TB'!$C$5</definedName>
    <definedName name="QB_COLUMN_58210" localSheetId="1" hidden="1">'C1.9.1 TB'!$D$5</definedName>
    <definedName name="QB_COLUMN_7" localSheetId="3" hidden="1">'E1.1.3 PL DT'!$L$4</definedName>
    <definedName name="QB_COLUMN_7" localSheetId="5" hidden="1">'E1.2.3 BS DT'!$L$4</definedName>
    <definedName name="QB_COLUMN_7" localSheetId="7" hidden="1">'P1.1.2.3 PL DT'!$M$4</definedName>
    <definedName name="QB_COLUMN_7" localSheetId="9" hidden="1">'P1.1.3.3 BS DT'!$L$4</definedName>
    <definedName name="QB_COLUMN_8" localSheetId="3" hidden="1">'E1.1.3 PL DT'!$M$4</definedName>
    <definedName name="QB_COLUMN_8" localSheetId="5" hidden="1">'E1.2.3 BS DT'!$M$4</definedName>
    <definedName name="QB_COLUMN_8" localSheetId="7" hidden="1">'P1.1.2.3 PL DT'!$N$4</definedName>
    <definedName name="QB_COLUMN_8" localSheetId="9" hidden="1">'P1.1.3.3 BS DT'!$M$4</definedName>
    <definedName name="QB_COMPANY_0" localSheetId="1" hidden="1">'C1.9.1 TB'!$A$1</definedName>
    <definedName name="QB_COMPANY_0" localSheetId="2" hidden="1">'E1.1.2 PL ST'!$A$1</definedName>
    <definedName name="QB_COMPANY_0" localSheetId="3" hidden="1">'E1.1.3 PL DT'!$A$1</definedName>
    <definedName name="QB_COMPANY_0" localSheetId="4" hidden="1">'E1.2.2 BS ST'!$A$1</definedName>
    <definedName name="QB_COMPANY_0" localSheetId="5" hidden="1">'E1.2.3 BS DT'!$A$1</definedName>
    <definedName name="QB_COMPANY_0" localSheetId="6" hidden="1">'P1.1.2.1 PL ST'!$A$1</definedName>
    <definedName name="QB_COMPANY_0" localSheetId="7" hidden="1">'P1.1.2.3 PL DT'!$A$1</definedName>
    <definedName name="QB_COMPANY_0" localSheetId="8" hidden="1">'P1.1.3.1 BS ST'!$A$1</definedName>
    <definedName name="QB_COMPANY_0" localSheetId="9" hidden="1">'P1.1.3.3 BS DT'!$A$1</definedName>
    <definedName name="QB_DATA_0" localSheetId="1" hidden="1">'C1.9.1 TB'!$6:$6,'C1.9.1 TB'!$7:$7,'C1.9.1 TB'!$8:$8,'C1.9.1 TB'!$9:$9,'C1.9.1 TB'!$10:$10,'C1.9.1 TB'!$11:$11,'C1.9.1 TB'!$12:$12,'C1.9.1 TB'!$13:$13,'C1.9.1 TB'!$14:$14,'C1.9.1 TB'!$15:$15,'C1.9.1 TB'!$16:$16,'C1.9.1 TB'!$17:$17,'C1.9.1 TB'!$18:$18,'C1.9.1 TB'!$19:$19,'C1.9.1 TB'!$20:$20,'C1.9.1 TB'!$21:$21</definedName>
    <definedName name="QB_DATA_0" localSheetId="2" hidden="1">'E1.1.2 PL ST'!$8:$8,'E1.1.2 PL ST'!$9:$9,'E1.1.2 PL ST'!$10:$10,'E1.1.2 PL ST'!$13:$13,'E1.1.2 PL ST'!$17:$17,'E1.1.2 PL ST'!$19:$19,'E1.1.2 PL ST'!$20:$20,'E1.1.2 PL ST'!$21:$21,'E1.1.2 PL ST'!$22:$22,'E1.1.2 PL ST'!$23:$23,'E1.1.2 PL ST'!$29:$29,'E1.1.2 PL ST'!$30:$30,'E1.1.2 PL ST'!$32:$32,'E1.1.2 PL ST'!$34:$34,'E1.1.2 PL ST'!$35:$35,'E1.1.2 PL ST'!$36:$36</definedName>
    <definedName name="QB_DATA_0" localSheetId="3" hidden="1">'E1.1.3 PL DT'!$9:$9,'E1.1.3 PL DT'!$10:$10,'E1.1.3 PL DT'!$11:$11,'E1.1.3 PL DT'!$12:$12,'E1.1.3 PL DT'!$13:$13,'E1.1.3 PL DT'!$14:$14,'E1.1.3 PL DT'!$15:$15,'E1.1.3 PL DT'!$16:$16,'E1.1.3 PL DT'!$17:$17,'E1.1.3 PL DT'!$18:$18,'E1.1.3 PL DT'!$19:$19,'E1.1.3 PL DT'!$20:$20,'E1.1.3 PL DT'!$23:$23,'E1.1.3 PL DT'!$24:$24,'E1.1.3 PL DT'!$25:$25,'E1.1.3 PL DT'!$26:$26</definedName>
    <definedName name="QB_DATA_0" localSheetId="4" hidden="1">'E1.2.2 BS ST'!$8:$8,'E1.2.2 BS ST'!$9:$9,'E1.2.2 BS ST'!$10:$10,'E1.2.2 BS ST'!$13:$13,'E1.2.2 BS ST'!$16:$16,'E1.2.2 BS ST'!$17:$17,'E1.2.2 BS ST'!$18:$18,'E1.2.2 BS ST'!$22:$22,'E1.2.2 BS ST'!$23:$23,'E1.2.2 BS ST'!$24:$24,'E1.2.2 BS ST'!$25:$25,'E1.2.2 BS ST'!$26:$26,'E1.2.2 BS ST'!$27:$27,'E1.2.2 BS ST'!$30:$30,'E1.2.2 BS ST'!$37:$37,'E1.2.2 BS ST'!$40:$40</definedName>
    <definedName name="QB_DATA_0" localSheetId="5" hidden="1">'E1.2.3 BS DT'!$5:$5,'E1.2.3 BS DT'!$6:$6,'E1.2.3 BS DT'!$7:$7,'E1.2.3 BS DT'!$8:$8,'E1.2.3 BS DT'!$9:$9,'E1.2.3 BS DT'!$10:$10,'E1.2.3 BS DT'!$11:$11,'E1.2.3 BS DT'!$12:$12,'E1.2.3 BS DT'!$13:$13,'E1.2.3 BS DT'!$14:$14,'E1.2.3 BS DT'!$15:$15,'E1.2.3 BS DT'!$16:$16,'E1.2.3 BS DT'!$17:$17,'E1.2.3 BS DT'!$18:$18,'E1.2.3 BS DT'!$19:$19,'E1.2.3 BS DT'!$20:$20</definedName>
    <definedName name="QB_DATA_0" localSheetId="6" hidden="1">'P1.1.2.1 PL ST'!$7:$7,'P1.1.2.1 PL ST'!$9:$9,'P1.1.2.1 PL ST'!$11:$11,'P1.1.2.1 PL ST'!$12:$12,'P1.1.2.1 PL ST'!$13:$13,'P1.1.2.1 PL ST'!$14:$14,'P1.1.2.1 PL ST'!$15:$15,'P1.1.2.1 PL ST'!$18:$18,'P1.1.2.1 PL ST'!$19:$19,'P1.1.2.1 PL ST'!$22:$22,'P1.1.2.1 PL ST'!$23:$23,'P1.1.2.1 PL ST'!$26:$26,'P1.1.2.1 PL ST'!$30:$30,'P1.1.2.1 PL ST'!$32:$32,'P1.1.2.1 PL ST'!$34:$34,'P1.1.2.1 PL ST'!$35:$35</definedName>
    <definedName name="QB_DATA_0" localSheetId="7" hidden="1">'P1.1.2.3 PL DT'!$8:$8,'P1.1.2.3 PL DT'!$12:$12,'P1.1.2.3 PL DT'!$13:$13,'P1.1.2.3 PL DT'!$14:$14,'P1.1.2.3 PL DT'!$18:$18,'P1.1.2.3 PL DT'!$21:$21,'P1.1.2.3 PL DT'!$22:$22,'P1.1.2.3 PL DT'!$25:$25,'P1.1.2.3 PL DT'!$26:$26,'P1.1.2.3 PL DT'!$27:$27,'P1.1.2.3 PL DT'!$28:$28,'P1.1.2.3 PL DT'!$29:$29,'P1.1.2.3 PL DT'!$30:$30,'P1.1.2.3 PL DT'!$31:$31,'P1.1.2.3 PL DT'!$32:$32,'P1.1.2.3 PL DT'!$33:$33</definedName>
    <definedName name="QB_DATA_0" localSheetId="8" hidden="1">'P1.1.3.1 BS ST'!$8:$8,'P1.1.3.1 BS ST'!$9:$9,'P1.1.3.1 BS ST'!$10:$10,'P1.1.3.1 BS ST'!$13:$13,'P1.1.3.1 BS ST'!$16:$16,'P1.1.3.1 BS ST'!$17:$17,'P1.1.3.1 BS ST'!$18:$18,'P1.1.3.1 BS ST'!$23:$23,'P1.1.3.1 BS ST'!$24:$24,'P1.1.3.1 BS ST'!$32:$32,'P1.1.3.1 BS ST'!$35:$35,'P1.1.3.1 BS ST'!$38:$38,'P1.1.3.1 BS ST'!$39:$39,'P1.1.3.1 BS ST'!$40:$40,'P1.1.3.1 BS ST'!$44:$44,'P1.1.3.1 BS ST'!$45:$45</definedName>
    <definedName name="QB_DATA_0" localSheetId="9" hidden="1">'P1.1.3.3 BS DT'!$5:$5,'P1.1.3.3 BS DT'!$6:$6,'P1.1.3.3 BS DT'!$7:$7,'P1.1.3.3 BS DT'!$8:$8,'P1.1.3.3 BS DT'!$9:$9,'P1.1.3.3 BS DT'!$10:$10,'P1.1.3.3 BS DT'!$11:$11,'P1.1.3.3 BS DT'!$12:$12,'P1.1.3.3 BS DT'!$13:$13,'P1.1.3.3 BS DT'!$14:$14,'P1.1.3.3 BS DT'!$15:$15,'P1.1.3.3 BS DT'!$16:$16,'P1.1.3.3 BS DT'!$17:$17,'P1.1.3.3 BS DT'!$18:$18,'P1.1.3.3 BS DT'!$19:$19,'P1.1.3.3 BS DT'!$20:$20</definedName>
    <definedName name="QB_DATA_1" localSheetId="1" hidden="1">'C1.9.1 TB'!$22:$22,'C1.9.1 TB'!$23:$23,'C1.9.1 TB'!$24:$24,'C1.9.1 TB'!$25:$25,'C1.9.1 TB'!$26:$26,'C1.9.1 TB'!$27:$27,'C1.9.1 TB'!$28:$28,'C1.9.1 TB'!$29:$29,'C1.9.1 TB'!$30:$30,'C1.9.1 TB'!$31:$31,'C1.9.1 TB'!$32:$32,'C1.9.1 TB'!$33:$33,'C1.9.1 TB'!$34:$34,'C1.9.1 TB'!$35:$35,'C1.9.1 TB'!$36:$36,'C1.9.1 TB'!$37:$37</definedName>
    <definedName name="QB_DATA_1" localSheetId="2" hidden="1">'E1.1.2 PL ST'!$39:$39,'E1.1.2 PL ST'!$42:$42,'E1.1.2 PL ST'!$43:$43,'E1.1.2 PL ST'!$44:$44,'E1.1.2 PL ST'!$45:$45,'E1.1.2 PL ST'!$48:$48,'E1.1.2 PL ST'!$50:$50,'E1.1.2 PL ST'!$52:$52,'E1.1.2 PL ST'!$53:$53,'E1.1.2 PL ST'!$54:$54,'E1.1.2 PL ST'!$60:$60</definedName>
    <definedName name="QB_DATA_1" localSheetId="3" hidden="1">'E1.1.3 PL DT'!$27:$27,'E1.1.3 PL DT'!$28:$28,'E1.1.3 PL DT'!$29:$29,'E1.1.3 PL DT'!$30:$30,'E1.1.3 PL DT'!$33:$33,'E1.1.3 PL DT'!$34:$34,'E1.1.3 PL DT'!$35:$35,'E1.1.3 PL DT'!$36:$36,'E1.1.3 PL DT'!$37:$37,'E1.1.3 PL DT'!$38:$38,'E1.1.3 PL DT'!$39:$39,'E1.1.3 PL DT'!$44:$44,'E1.1.3 PL DT'!$50:$50,'E1.1.3 PL DT'!$51:$51,'E1.1.3 PL DT'!$55:$55,'E1.1.3 PL DT'!$58:$58</definedName>
    <definedName name="QB_DATA_1" localSheetId="4" hidden="1">'E1.2.2 BS ST'!$41:$41,'E1.2.2 BS ST'!$45:$45,'E1.2.2 BS ST'!$46:$46,'E1.2.2 BS ST'!$47:$47,'E1.2.2 BS ST'!$48:$48,'E1.2.2 BS ST'!$49:$49,'E1.2.2 BS ST'!$50:$50,'E1.2.2 BS ST'!$52:$52,'E1.2.2 BS ST'!$56:$56,'E1.2.2 BS ST'!$57:$57,'E1.2.2 BS ST'!$58:$58,'E1.2.2 BS ST'!$59:$59,'E1.2.2 BS ST'!$60:$60,'E1.2.2 BS ST'!$61:$61,'E1.2.2 BS ST'!$62:$62,'E1.2.2 BS ST'!$66:$66</definedName>
    <definedName name="QB_DATA_1" localSheetId="5" hidden="1">'E1.2.3 BS DT'!$21:$21,'E1.2.3 BS DT'!$22:$22,'E1.2.3 BS DT'!$23:$23,'E1.2.3 BS DT'!$24:$24,'E1.2.3 BS DT'!$25:$25,'E1.2.3 BS DT'!$26:$26,'E1.2.3 BS DT'!$27:$27,'E1.2.3 BS DT'!$28:$28,'E1.2.3 BS DT'!$29:$29,'E1.2.3 BS DT'!$30:$30,'E1.2.3 BS DT'!$31:$31,'E1.2.3 BS DT'!$32:$32,'E1.2.3 BS DT'!$33:$33,'E1.2.3 BS DT'!$34:$34,'E1.2.3 BS DT'!$35:$35,'E1.2.3 BS DT'!$36:$36</definedName>
    <definedName name="QB_DATA_1" localSheetId="6" hidden="1">'P1.1.2.1 PL ST'!$36:$36,'P1.1.2.1 PL ST'!$37:$37,'P1.1.2.1 PL ST'!$38:$38,'P1.1.2.1 PL ST'!$40:$40,'P1.1.2.1 PL ST'!$42:$42,'P1.1.2.1 PL ST'!$43:$43,'P1.1.2.1 PL ST'!$44:$44,'P1.1.2.1 PL ST'!$47:$47,'P1.1.2.1 PL ST'!$48:$48,'P1.1.2.1 PL ST'!$49:$49,'P1.1.2.1 PL ST'!$51:$51,'P1.1.2.1 PL ST'!$54:$54,'P1.1.2.1 PL ST'!$55:$55,'P1.1.2.1 PL ST'!$56:$56,'P1.1.2.1 PL ST'!$62:$62</definedName>
    <definedName name="QB_DATA_1" localSheetId="7" hidden="1">'P1.1.2.3 PL DT'!$34:$34,'P1.1.2.3 PL DT'!$37:$37,'P1.1.2.3 PL DT'!$38:$38,'P1.1.2.3 PL DT'!$39:$39,'P1.1.2.3 PL DT'!$40:$40,'P1.1.2.3 PL DT'!$41:$41,'P1.1.2.3 PL DT'!$42:$42,'P1.1.2.3 PL DT'!$43:$43,'P1.1.2.3 PL DT'!$44:$44,'P1.1.2.3 PL DT'!$45:$45,'P1.1.2.3 PL DT'!$46:$46,'P1.1.2.3 PL DT'!$47:$47,'P1.1.2.3 PL DT'!$48:$48,'P1.1.2.3 PL DT'!$49:$49,'P1.1.2.3 PL DT'!$50:$50,'P1.1.2.3 PL DT'!$51:$51</definedName>
    <definedName name="QB_DATA_1" localSheetId="8" hidden="1">'P1.1.3.1 BS ST'!$46:$46,'P1.1.3.1 BS ST'!$50:$50,'P1.1.3.1 BS ST'!$51:$51,'P1.1.3.1 BS ST'!$52:$52</definedName>
    <definedName name="QB_DATA_1" localSheetId="9" hidden="1">'P1.1.3.3 BS DT'!$21:$21,'P1.1.3.3 BS DT'!$22:$22,'P1.1.3.3 BS DT'!$23:$23,'P1.1.3.3 BS DT'!$24:$24,'P1.1.3.3 BS DT'!$25:$25,'P1.1.3.3 BS DT'!$26:$26,'P1.1.3.3 BS DT'!$27:$27,'P1.1.3.3 BS DT'!$28:$28,'P1.1.3.3 BS DT'!$29:$29,'P1.1.3.3 BS DT'!$30:$30,'P1.1.3.3 BS DT'!$31:$31,'P1.1.3.3 BS DT'!$32:$32,'P1.1.3.3 BS DT'!$33:$33,'P1.1.3.3 BS DT'!$34:$34,'P1.1.3.3 BS DT'!$35:$35,'P1.1.3.3 BS DT'!$36:$36</definedName>
    <definedName name="QB_DATA_10" localSheetId="5" hidden="1">'E1.2.3 BS DT'!$191:$191,'E1.2.3 BS DT'!$192:$192,'E1.2.3 BS DT'!$193:$193,'E1.2.3 BS DT'!$194:$194,'E1.2.3 BS DT'!$195:$195,'E1.2.3 BS DT'!$196:$196,'E1.2.3 BS DT'!$197:$197,'E1.2.3 BS DT'!$198:$198,'E1.2.3 BS DT'!$199:$199,'E1.2.3 BS DT'!$200:$200,'E1.2.3 BS DT'!$201:$201,'E1.2.3 BS DT'!$202:$202,'E1.2.3 BS DT'!$203:$203,'E1.2.3 BS DT'!$204:$204,'E1.2.3 BS DT'!$205:$205,'E1.2.3 BS DT'!$206:$206</definedName>
    <definedName name="QB_DATA_10" localSheetId="7" hidden="1">'P1.1.2.3 PL DT'!$203:$203,'P1.1.2.3 PL DT'!$204:$204,'P1.1.2.3 PL DT'!$205:$205,'P1.1.2.3 PL DT'!$206:$206,'P1.1.2.3 PL DT'!$207:$207,'P1.1.2.3 PL DT'!$208:$208,'P1.1.2.3 PL DT'!$209:$209,'P1.1.2.3 PL DT'!$210:$210,'P1.1.2.3 PL DT'!$211:$211,'P1.1.2.3 PL DT'!$212:$212,'P1.1.2.3 PL DT'!$213:$213,'P1.1.2.3 PL DT'!$214:$214,'P1.1.2.3 PL DT'!$215:$215,'P1.1.2.3 PL DT'!$216:$216,'P1.1.2.3 PL DT'!$217:$217,'P1.1.2.3 PL DT'!$218:$218</definedName>
    <definedName name="QB_DATA_10" localSheetId="9" hidden="1">'P1.1.3.3 BS DT'!$165:$165,'P1.1.3.3 BS DT'!$166:$166,'P1.1.3.3 BS DT'!$167:$167,'P1.1.3.3 BS DT'!$168:$168,'P1.1.3.3 BS DT'!$169:$169,'P1.1.3.3 BS DT'!$170:$170,'P1.1.3.3 BS DT'!$171:$171,'P1.1.3.3 BS DT'!$172:$172,'P1.1.3.3 BS DT'!$173:$173,'P1.1.3.3 BS DT'!$174:$174,'P1.1.3.3 BS DT'!$175:$175,'P1.1.3.3 BS DT'!$176:$176,'P1.1.3.3 BS DT'!$177:$177,'P1.1.3.3 BS DT'!$178:$178,'P1.1.3.3 BS DT'!$179:$179,'P1.1.3.3 BS DT'!$180:$180</definedName>
    <definedName name="QB_DATA_11" localSheetId="5" hidden="1">'E1.2.3 BS DT'!$207:$207,'E1.2.3 BS DT'!$208:$208,'E1.2.3 BS DT'!$209:$209,'E1.2.3 BS DT'!$210:$210,'E1.2.3 BS DT'!$211:$211,'E1.2.3 BS DT'!$212:$212,'E1.2.3 BS DT'!$213:$213,'E1.2.3 BS DT'!$214:$214,'E1.2.3 BS DT'!$215:$215,'E1.2.3 BS DT'!$216:$216,'E1.2.3 BS DT'!$217:$217,'E1.2.3 BS DT'!$218:$218,'E1.2.3 BS DT'!$219:$219,'E1.2.3 BS DT'!$220:$220,'E1.2.3 BS DT'!$221:$221,'E1.2.3 BS DT'!$222:$222</definedName>
    <definedName name="QB_DATA_11" localSheetId="7" hidden="1">'P1.1.2.3 PL DT'!$219:$219,'P1.1.2.3 PL DT'!$220:$220,'P1.1.2.3 PL DT'!$221:$221,'P1.1.2.3 PL DT'!$222:$222,'P1.1.2.3 PL DT'!$223:$223,'P1.1.2.3 PL DT'!$224:$224,'P1.1.2.3 PL DT'!$225:$225,'P1.1.2.3 PL DT'!$226:$226,'P1.1.2.3 PL DT'!$227:$227,'P1.1.2.3 PL DT'!$228:$228,'P1.1.2.3 PL DT'!$229:$229,'P1.1.2.3 PL DT'!$230:$230,'P1.1.2.3 PL DT'!$231:$231,'P1.1.2.3 PL DT'!$232:$232,'P1.1.2.3 PL DT'!$233:$233,'P1.1.2.3 PL DT'!$234:$234</definedName>
    <definedName name="QB_DATA_11" localSheetId="9" hidden="1">'P1.1.3.3 BS DT'!$181:$181,'P1.1.3.3 BS DT'!$182:$182,'P1.1.3.3 BS DT'!$183:$183,'P1.1.3.3 BS DT'!$184:$184,'P1.1.3.3 BS DT'!$185:$185,'P1.1.3.3 BS DT'!$186:$186,'P1.1.3.3 BS DT'!$187:$187,'P1.1.3.3 BS DT'!$188:$188,'P1.1.3.3 BS DT'!$189:$189,'P1.1.3.3 BS DT'!$190:$190,'P1.1.3.3 BS DT'!$191:$191,'P1.1.3.3 BS DT'!$192:$192,'P1.1.3.3 BS DT'!$193:$193,'P1.1.3.3 BS DT'!$194:$194,'P1.1.3.3 BS DT'!$195:$195,'P1.1.3.3 BS DT'!$196:$196</definedName>
    <definedName name="QB_DATA_12" localSheetId="5" hidden="1">'E1.2.3 BS DT'!$223:$223,'E1.2.3 BS DT'!$224:$224,'E1.2.3 BS DT'!$225:$225,'E1.2.3 BS DT'!$226:$226,'E1.2.3 BS DT'!$229:$229,'E1.2.3 BS DT'!$230:$230,'E1.2.3 BS DT'!$231:$231,'E1.2.3 BS DT'!$232:$232,'E1.2.3 BS DT'!$234:$234,'E1.2.3 BS DT'!$235:$235,'E1.2.3 BS DT'!$236:$236,'E1.2.3 BS DT'!$237:$237,'E1.2.3 BS DT'!$238:$238,'E1.2.3 BS DT'!$239:$239,'E1.2.3 BS DT'!$242:$242,'E1.2.3 BS DT'!$243:$243</definedName>
    <definedName name="QB_DATA_12" localSheetId="7" hidden="1">'P1.1.2.3 PL DT'!$238:$238,'P1.1.2.3 PL DT'!$239:$239,'P1.1.2.3 PL DT'!$240:$240,'P1.1.2.3 PL DT'!$241:$241,'P1.1.2.3 PL DT'!$242:$242,'P1.1.2.3 PL DT'!$243:$243,'P1.1.2.3 PL DT'!$244:$244,'P1.1.2.3 PL DT'!$245:$245,'P1.1.2.3 PL DT'!$246:$246,'P1.1.2.3 PL DT'!$247:$247,'P1.1.2.3 PL DT'!$248:$248,'P1.1.2.3 PL DT'!$249:$249,'P1.1.2.3 PL DT'!$250:$250,'P1.1.2.3 PL DT'!$251:$251,'P1.1.2.3 PL DT'!$252:$252,'P1.1.2.3 PL DT'!$253:$253</definedName>
    <definedName name="QB_DATA_12" localSheetId="9" hidden="1">'P1.1.3.3 BS DT'!$197:$197,'P1.1.3.3 BS DT'!$198:$198,'P1.1.3.3 BS DT'!$199:$199,'P1.1.3.3 BS DT'!$200:$200,'P1.1.3.3 BS DT'!$201:$201,'P1.1.3.3 BS DT'!$202:$202,'P1.1.3.3 BS DT'!$203:$203,'P1.1.3.3 BS DT'!$205:$205,'P1.1.3.3 BS DT'!$206:$206,'P1.1.3.3 BS DT'!$207:$207,'P1.1.3.3 BS DT'!$208:$208,'P1.1.3.3 BS DT'!$210:$210,'P1.1.3.3 BS DT'!$211:$211,'P1.1.3.3 BS DT'!$212:$212,'P1.1.3.3 BS DT'!$213:$213,'P1.1.3.3 BS DT'!$214:$214</definedName>
    <definedName name="QB_DATA_13" localSheetId="5" hidden="1">'E1.2.3 BS DT'!$245:$245,'E1.2.3 BS DT'!$247:$247,'E1.2.3 BS DT'!$248:$248,'E1.2.3 BS DT'!$249:$249,'E1.2.3 BS DT'!$250:$250,'E1.2.3 BS DT'!$251:$251,'E1.2.3 BS DT'!$252:$252,'E1.2.3 BS DT'!$253:$253,'E1.2.3 BS DT'!$254:$254,'E1.2.3 BS DT'!$255:$255,'E1.2.3 BS DT'!$257:$257,'E1.2.3 BS DT'!$258:$258,'E1.2.3 BS DT'!$259:$259,'E1.2.3 BS DT'!$260:$260,'E1.2.3 BS DT'!$261:$261,'E1.2.3 BS DT'!$262:$262</definedName>
    <definedName name="QB_DATA_13" localSheetId="7" hidden="1">'P1.1.2.3 PL DT'!$254:$254,'P1.1.2.3 PL DT'!$255:$255,'P1.1.2.3 PL DT'!$256:$256,'P1.1.2.3 PL DT'!$257:$257,'P1.1.2.3 PL DT'!$258:$258,'P1.1.2.3 PL DT'!$259:$259,'P1.1.2.3 PL DT'!$260:$260,'P1.1.2.3 PL DT'!$261:$261,'P1.1.2.3 PL DT'!$262:$262,'P1.1.2.3 PL DT'!$263:$263,'P1.1.2.3 PL DT'!$264:$264,'P1.1.2.3 PL DT'!$265:$265,'P1.1.2.3 PL DT'!$266:$266,'P1.1.2.3 PL DT'!$267:$267,'P1.1.2.3 PL DT'!$268:$268,'P1.1.2.3 PL DT'!$269:$269</definedName>
    <definedName name="QB_DATA_13" localSheetId="9" hidden="1">'P1.1.3.3 BS DT'!$215:$215,'P1.1.3.3 BS DT'!$216:$216,'P1.1.3.3 BS DT'!$217:$217,'P1.1.3.3 BS DT'!$218:$218,'P1.1.3.3 BS DT'!$219:$219,'P1.1.3.3 BS DT'!$220:$220,'P1.1.3.3 BS DT'!$221:$221,'P1.1.3.3 BS DT'!$222:$222,'P1.1.3.3 BS DT'!$223:$223,'P1.1.3.3 BS DT'!$225:$225,'P1.1.3.3 BS DT'!$228:$228,'P1.1.3.3 BS DT'!$229:$229,'P1.1.3.3 BS DT'!$230:$230,'P1.1.3.3 BS DT'!$231:$231,'P1.1.3.3 BS DT'!$232:$232,'P1.1.3.3 BS DT'!$233:$233</definedName>
    <definedName name="QB_DATA_14" localSheetId="5" hidden="1">'E1.2.3 BS DT'!$263:$263,'E1.2.3 BS DT'!$264:$264,'E1.2.3 BS DT'!$266:$266,'E1.2.3 BS DT'!$267:$267,'E1.2.3 BS DT'!$268:$268,'E1.2.3 BS DT'!$269:$269,'E1.2.3 BS DT'!$271:$271,'E1.2.3 BS DT'!$272:$272,'E1.2.3 BS DT'!$273:$273,'E1.2.3 BS DT'!$274:$274,'E1.2.3 BS DT'!$275:$275,'E1.2.3 BS DT'!$276:$276,'E1.2.3 BS DT'!$277:$277,'E1.2.3 BS DT'!$279:$279,'E1.2.3 BS DT'!$280:$280,'E1.2.3 BS DT'!$281:$281</definedName>
    <definedName name="QB_DATA_14" localSheetId="7" hidden="1">'P1.1.2.3 PL DT'!$270:$270,'P1.1.2.3 PL DT'!$271:$271,'P1.1.2.3 PL DT'!$272:$272,'P1.1.2.3 PL DT'!$273:$273,'P1.1.2.3 PL DT'!$274:$274,'P1.1.2.3 PL DT'!$275:$275,'P1.1.2.3 PL DT'!$276:$276,'P1.1.2.3 PL DT'!$277:$277,'P1.1.2.3 PL DT'!$278:$278,'P1.1.2.3 PL DT'!$279:$279,'P1.1.2.3 PL DT'!$280:$280,'P1.1.2.3 PL DT'!$281:$281,'P1.1.2.3 PL DT'!$282:$282,'P1.1.2.3 PL DT'!$283:$283,'P1.1.2.3 PL DT'!$284:$284,'P1.1.2.3 PL DT'!$285:$285</definedName>
    <definedName name="QB_DATA_14" localSheetId="9" hidden="1">'P1.1.3.3 BS DT'!$234:$234,'P1.1.3.3 BS DT'!$235:$235,'P1.1.3.3 BS DT'!$236:$236,'P1.1.3.3 BS DT'!$237:$237,'P1.1.3.3 BS DT'!$238:$238,'P1.1.3.3 BS DT'!$239:$239,'P1.1.3.3 BS DT'!$240:$240,'P1.1.3.3 BS DT'!$241:$241,'P1.1.3.3 BS DT'!$242:$242,'P1.1.3.3 BS DT'!$243:$243,'P1.1.3.3 BS DT'!$244:$244,'P1.1.3.3 BS DT'!$245:$245,'P1.1.3.3 BS DT'!$246:$246,'P1.1.3.3 BS DT'!$247:$247,'P1.1.3.3 BS DT'!$248:$248,'P1.1.3.3 BS DT'!$249:$249</definedName>
    <definedName name="QB_DATA_15" localSheetId="5" hidden="1">'E1.2.3 BS DT'!$282:$282,'E1.2.3 BS DT'!$283:$283,'E1.2.3 BS DT'!$284:$284,'E1.2.3 BS DT'!$285:$285,'E1.2.3 BS DT'!$286:$286,'E1.2.3 BS DT'!$288:$288,'E1.2.3 BS DT'!$289:$289,'E1.2.3 BS DT'!$290:$290,'E1.2.3 BS DT'!$291:$291,'E1.2.3 BS DT'!$292:$292,'E1.2.3 BS DT'!$293:$293,'E1.2.3 BS DT'!$294:$294,'E1.2.3 BS DT'!$296:$296,'E1.2.3 BS DT'!$297:$297,'E1.2.3 BS DT'!$298:$298,'E1.2.3 BS DT'!$299:$299</definedName>
    <definedName name="QB_DATA_15" localSheetId="7" hidden="1">'P1.1.2.3 PL DT'!$286:$286,'P1.1.2.3 PL DT'!$287:$287,'P1.1.2.3 PL DT'!$291:$291,'P1.1.2.3 PL DT'!$292:$292,'P1.1.2.3 PL DT'!$293:$293,'P1.1.2.3 PL DT'!$294:$294,'P1.1.2.3 PL DT'!$295:$295,'P1.1.2.3 PL DT'!$296:$296,'P1.1.2.3 PL DT'!$297:$297,'P1.1.2.3 PL DT'!$298:$298,'P1.1.2.3 PL DT'!$299:$299,'P1.1.2.3 PL DT'!$300:$300,'P1.1.2.3 PL DT'!$301:$301,'P1.1.2.3 PL DT'!$302:$302,'P1.1.2.3 PL DT'!$303:$303,'P1.1.2.3 PL DT'!$304:$304</definedName>
    <definedName name="QB_DATA_15" localSheetId="9" hidden="1">'P1.1.3.3 BS DT'!$250:$250,'P1.1.3.3 BS DT'!$251:$251,'P1.1.3.3 BS DT'!$252:$252,'P1.1.3.3 BS DT'!$253:$253,'P1.1.3.3 BS DT'!$254:$254,'P1.1.3.3 BS DT'!$255:$255,'P1.1.3.3 BS DT'!$256:$256,'P1.1.3.3 BS DT'!$257:$257,'P1.1.3.3 BS DT'!$258:$258,'P1.1.3.3 BS DT'!$259:$259,'P1.1.3.3 BS DT'!$260:$260,'P1.1.3.3 BS DT'!$261:$261,'P1.1.3.3 BS DT'!$262:$262,'P1.1.3.3 BS DT'!$263:$263,'P1.1.3.3 BS DT'!$264:$264,'P1.1.3.3 BS DT'!$265:$265</definedName>
    <definedName name="QB_DATA_16" localSheetId="5" hidden="1">'E1.2.3 BS DT'!$300:$300,'E1.2.3 BS DT'!$301:$301,'E1.2.3 BS DT'!$302:$302,'E1.2.3 BS DT'!$303:$303,'E1.2.3 BS DT'!$305:$305,'E1.2.3 BS DT'!$306:$306,'E1.2.3 BS DT'!$307:$307,'E1.2.3 BS DT'!$308:$308,'E1.2.3 BS DT'!$309:$309,'E1.2.3 BS DT'!$310:$310,'E1.2.3 BS DT'!$311:$311,'E1.2.3 BS DT'!$312:$312,'E1.2.3 BS DT'!$314:$314,'E1.2.3 BS DT'!$316:$316,'E1.2.3 BS DT'!$317:$317,'E1.2.3 BS DT'!$318:$318</definedName>
    <definedName name="QB_DATA_16" localSheetId="7" hidden="1">'P1.1.2.3 PL DT'!$305:$305,'P1.1.2.3 PL DT'!$306:$306,'P1.1.2.3 PL DT'!$307:$307,'P1.1.2.3 PL DT'!$308:$308,'P1.1.2.3 PL DT'!$309:$309,'P1.1.2.3 PL DT'!$310:$310,'P1.1.2.3 PL DT'!$311:$311,'P1.1.2.3 PL DT'!$312:$312,'P1.1.2.3 PL DT'!$313:$313,'P1.1.2.3 PL DT'!$314:$314,'P1.1.2.3 PL DT'!$317:$317,'P1.1.2.3 PL DT'!$318:$318,'P1.1.2.3 PL DT'!$319:$319,'P1.1.2.3 PL DT'!$320:$320,'P1.1.2.3 PL DT'!$321:$321,'P1.1.2.3 PL DT'!$324:$324</definedName>
    <definedName name="QB_DATA_16" localSheetId="9" hidden="1">'P1.1.3.3 BS DT'!$266:$266,'P1.1.3.3 BS DT'!$267:$267,'P1.1.3.3 BS DT'!$268:$268,'P1.1.3.3 BS DT'!$269:$269,'P1.1.3.3 BS DT'!$270:$270,'P1.1.3.3 BS DT'!$271:$271,'P1.1.3.3 BS DT'!$272:$272,'P1.1.3.3 BS DT'!$273:$273,'P1.1.3.3 BS DT'!$274:$274,'P1.1.3.3 BS DT'!$275:$275,'P1.1.3.3 BS DT'!$276:$276,'P1.1.3.3 BS DT'!$277:$277,'P1.1.3.3 BS DT'!$278:$278,'P1.1.3.3 BS DT'!$279:$279,'P1.1.3.3 BS DT'!$280:$280,'P1.1.3.3 BS DT'!$281:$281</definedName>
    <definedName name="QB_DATA_17" localSheetId="5" hidden="1">'E1.2.3 BS DT'!$319:$319,'E1.2.3 BS DT'!$320:$320,'E1.2.3 BS DT'!$321:$321,'E1.2.3 BS DT'!$322:$322,'E1.2.3 BS DT'!$323:$323,'E1.2.3 BS DT'!$325:$325,'E1.2.3 BS DT'!$328:$328,'E1.2.3 BS DT'!$329:$329,'E1.2.3 BS DT'!$330:$330,'E1.2.3 BS DT'!$331:$331,'E1.2.3 BS DT'!$332:$332,'E1.2.3 BS DT'!$333:$333,'E1.2.3 BS DT'!$334:$334,'E1.2.3 BS DT'!$335:$335,'E1.2.3 BS DT'!$336:$336,'E1.2.3 BS DT'!$337:$337</definedName>
    <definedName name="QB_DATA_17" localSheetId="7" hidden="1">'P1.1.2.3 PL DT'!$327:$327,'P1.1.2.3 PL DT'!$328:$328,'P1.1.2.3 PL DT'!$329:$329,'P1.1.2.3 PL DT'!$330:$330,'P1.1.2.3 PL DT'!$331:$331,'P1.1.2.3 PL DT'!$332:$332,'P1.1.2.3 PL DT'!$334:$334,'P1.1.2.3 PL DT'!$335:$335,'P1.1.2.3 PL DT'!$336:$336,'P1.1.2.3 PL DT'!$337:$337,'P1.1.2.3 PL DT'!$338:$338,'P1.1.2.3 PL DT'!$339:$339,'P1.1.2.3 PL DT'!$340:$340,'P1.1.2.3 PL DT'!$341:$341,'P1.1.2.3 PL DT'!$342:$342,'P1.1.2.3 PL DT'!$343:$343</definedName>
    <definedName name="QB_DATA_17" localSheetId="9" hidden="1">'P1.1.3.3 BS DT'!$282:$282,'P1.1.3.3 BS DT'!$283:$283,'P1.1.3.3 BS DT'!$284:$284,'P1.1.3.3 BS DT'!$285:$285,'P1.1.3.3 BS DT'!$286:$286,'P1.1.3.3 BS DT'!$287:$287,'P1.1.3.3 BS DT'!$288:$288,'P1.1.3.3 BS DT'!$289:$289,'P1.1.3.3 BS DT'!$290:$290,'P1.1.3.3 BS DT'!$291:$291,'P1.1.3.3 BS DT'!$292:$292,'P1.1.3.3 BS DT'!$293:$293,'P1.1.3.3 BS DT'!$294:$294,'P1.1.3.3 BS DT'!$295:$295,'P1.1.3.3 BS DT'!$296:$296,'P1.1.3.3 BS DT'!$297:$297</definedName>
    <definedName name="QB_DATA_18" localSheetId="5" hidden="1">'E1.2.3 BS DT'!$338:$338,'E1.2.3 BS DT'!$339:$339,'E1.2.3 BS DT'!$340:$340,'E1.2.3 BS DT'!$341:$341,'E1.2.3 BS DT'!$342:$342,'E1.2.3 BS DT'!$343:$343,'E1.2.3 BS DT'!$347:$347,'E1.2.3 BS DT'!$348:$348,'E1.2.3 BS DT'!$349:$349,'E1.2.3 BS DT'!$351:$351,'E1.2.3 BS DT'!$353:$353,'E1.2.3 BS DT'!$355:$355,'E1.2.3 BS DT'!$356:$356,'E1.2.3 BS DT'!$358:$358,'E1.2.3 BS DT'!$360:$360,'E1.2.3 BS DT'!$361:$361</definedName>
    <definedName name="QB_DATA_18" localSheetId="7" hidden="1">'P1.1.2.3 PL DT'!$344:$344,'P1.1.2.3 PL DT'!$345:$345,'P1.1.2.3 PL DT'!$346:$346,'P1.1.2.3 PL DT'!$349:$349,'P1.1.2.3 PL DT'!$353:$353,'P1.1.2.3 PL DT'!$354:$354,'P1.1.2.3 PL DT'!$357:$357,'P1.1.2.3 PL DT'!$358:$358,'P1.1.2.3 PL DT'!$359:$359,'P1.1.2.3 PL DT'!$360:$360,'P1.1.2.3 PL DT'!$361:$361,'P1.1.2.3 PL DT'!$364:$364,'P1.1.2.3 PL DT'!$369:$369,'P1.1.2.3 PL DT'!$370:$370,'P1.1.2.3 PL DT'!$371:$371,'P1.1.2.3 PL DT'!$372:$372</definedName>
    <definedName name="QB_DATA_18" localSheetId="9" hidden="1">'P1.1.3.3 BS DT'!$298:$298,'P1.1.3.3 BS DT'!$299:$299,'P1.1.3.3 BS DT'!$300:$300,'P1.1.3.3 BS DT'!$301:$301,'P1.1.3.3 BS DT'!$302:$302,'P1.1.3.3 BS DT'!$303:$303,'P1.1.3.3 BS DT'!$304:$304,'P1.1.3.3 BS DT'!$305:$305,'P1.1.3.3 BS DT'!$306:$306,'P1.1.3.3 BS DT'!$307:$307,'P1.1.3.3 BS DT'!$308:$308,'P1.1.3.3 BS DT'!$309:$309,'P1.1.3.3 BS DT'!$310:$310,'P1.1.3.3 BS DT'!$311:$311,'P1.1.3.3 BS DT'!$312:$312,'P1.1.3.3 BS DT'!$313:$313</definedName>
    <definedName name="QB_DATA_19" localSheetId="5" hidden="1">'E1.2.3 BS DT'!$363:$363,'E1.2.3 BS DT'!$367:$367,'E1.2.3 BS DT'!$368:$368,'E1.2.3 BS DT'!$370:$370,'E1.2.3 BS DT'!$372:$372,'E1.2.3 BS DT'!$374:$374,'E1.2.3 BS DT'!$375:$375,'E1.2.3 BS DT'!$376:$376,'E1.2.3 BS DT'!$377:$377</definedName>
    <definedName name="QB_DATA_19" localSheetId="7" hidden="1">'P1.1.2.3 PL DT'!$373:$373,'P1.1.2.3 PL DT'!$374:$374,'P1.1.2.3 PL DT'!$375:$375,'P1.1.2.3 PL DT'!$376:$376,'P1.1.2.3 PL DT'!$377:$377,'P1.1.2.3 PL DT'!$378:$378,'P1.1.2.3 PL DT'!$379:$379,'P1.1.2.3 PL DT'!$380:$380,'P1.1.2.3 PL DT'!$381:$381,'P1.1.2.3 PL DT'!$382:$382,'P1.1.2.3 PL DT'!$383:$383,'P1.1.2.3 PL DT'!$384:$384,'P1.1.2.3 PL DT'!$385:$385,'P1.1.2.3 PL DT'!$386:$386,'P1.1.2.3 PL DT'!$387:$387,'P1.1.2.3 PL DT'!$390:$390</definedName>
    <definedName name="QB_DATA_19" localSheetId="9" hidden="1">'P1.1.3.3 BS DT'!$314:$314,'P1.1.3.3 BS DT'!$315:$315,'P1.1.3.3 BS DT'!$316:$316,'P1.1.3.3 BS DT'!$317:$317,'P1.1.3.3 BS DT'!$318:$318,'P1.1.3.3 BS DT'!$319:$319,'P1.1.3.3 BS DT'!$320:$320,'P1.1.3.3 BS DT'!$321:$321,'P1.1.3.3 BS DT'!$322:$322,'P1.1.3.3 BS DT'!$323:$323,'P1.1.3.3 BS DT'!$324:$324,'P1.1.3.3 BS DT'!$325:$325,'P1.1.3.3 BS DT'!$326:$326,'P1.1.3.3 BS DT'!$327:$327,'P1.1.3.3 BS DT'!$328:$328,'P1.1.3.3 BS DT'!$329:$329</definedName>
    <definedName name="QB_DATA_2" localSheetId="1" hidden="1">'C1.9.1 TB'!$38:$38,'C1.9.1 TB'!$39:$39,'C1.9.1 TB'!$40:$40,'C1.9.1 TB'!$41:$41,'C1.9.1 TB'!$42:$42,'C1.9.1 TB'!$43:$43,'C1.9.1 TB'!$44:$44,'C1.9.1 TB'!$45:$45,'C1.9.1 TB'!$46:$46,'C1.9.1 TB'!$47:$47,'C1.9.1 TB'!$48:$48,'C1.9.1 TB'!$49:$49,'C1.9.1 TB'!$50:$50,'C1.9.1 TB'!$51:$51,'C1.9.1 TB'!$52:$52,'C1.9.1 TB'!$53:$53</definedName>
    <definedName name="QB_DATA_2" localSheetId="3" hidden="1">'E1.1.3 PL DT'!$59:$59,'E1.1.3 PL DT'!$60:$60,'E1.1.3 PL DT'!$61:$61,'E1.1.3 PL DT'!$62:$62,'E1.1.3 PL DT'!$63:$63,'E1.1.3 PL DT'!$64:$64,'E1.1.3 PL DT'!$65:$65,'E1.1.3 PL DT'!$66:$66,'E1.1.3 PL DT'!$67:$67,'E1.1.3 PL DT'!$70:$70,'E1.1.3 PL DT'!$73:$73,'E1.1.3 PL DT'!$74:$74,'E1.1.3 PL DT'!$75:$75,'E1.1.3 PL DT'!$76:$76,'E1.1.3 PL DT'!$77:$77,'E1.1.3 PL DT'!$78:$78</definedName>
    <definedName name="QB_DATA_2" localSheetId="4" hidden="1">'E1.2.2 BS ST'!$67:$67,'E1.2.2 BS ST'!$68:$68,'E1.2.2 BS ST'!$69:$69</definedName>
    <definedName name="QB_DATA_2" localSheetId="5" hidden="1">'E1.2.3 BS DT'!$37:$37,'E1.2.3 BS DT'!$38:$38,'E1.2.3 BS DT'!$39:$39,'E1.2.3 BS DT'!$40:$40,'E1.2.3 BS DT'!$41:$41,'E1.2.3 BS DT'!$42:$42,'E1.2.3 BS DT'!$43:$43,'E1.2.3 BS DT'!$44:$44,'E1.2.3 BS DT'!$45:$45,'E1.2.3 BS DT'!$46:$46,'E1.2.3 BS DT'!$47:$47,'E1.2.3 BS DT'!$48:$48,'E1.2.3 BS DT'!$49:$49,'E1.2.3 BS DT'!$50:$50,'E1.2.3 BS DT'!$51:$51,'E1.2.3 BS DT'!$52:$52</definedName>
    <definedName name="QB_DATA_2" localSheetId="7" hidden="1">'P1.1.2.3 PL DT'!$52:$52,'P1.1.2.3 PL DT'!$53:$53,'P1.1.2.3 PL DT'!$56:$56,'P1.1.2.3 PL DT'!$57:$57,'P1.1.2.3 PL DT'!$58:$58,'P1.1.2.3 PL DT'!$59:$59,'P1.1.2.3 PL DT'!$60:$60,'P1.1.2.3 PL DT'!$61:$61,'P1.1.2.3 PL DT'!$62:$62,'P1.1.2.3 PL DT'!$63:$63,'P1.1.2.3 PL DT'!$64:$64,'P1.1.2.3 PL DT'!$65:$65,'P1.1.2.3 PL DT'!$66:$66,'P1.1.2.3 PL DT'!$71:$71,'P1.1.2.3 PL DT'!$72:$72,'P1.1.2.3 PL DT'!$73:$73</definedName>
    <definedName name="QB_DATA_2" localSheetId="9" hidden="1">'P1.1.3.3 BS DT'!$37:$37,'P1.1.3.3 BS DT'!$38:$38,'P1.1.3.3 BS DT'!$39:$39,'P1.1.3.3 BS DT'!$40:$40,'P1.1.3.3 BS DT'!$41:$41,'P1.1.3.3 BS DT'!$42:$42,'P1.1.3.3 BS DT'!$43:$43,'P1.1.3.3 BS DT'!$44:$44,'P1.1.3.3 BS DT'!$45:$45,'P1.1.3.3 BS DT'!$46:$46,'P1.1.3.3 BS DT'!$47:$47,'P1.1.3.3 BS DT'!$48:$48,'P1.1.3.3 BS DT'!$49:$49,'P1.1.3.3 BS DT'!$50:$50,'P1.1.3.3 BS DT'!$51:$51,'P1.1.3.3 BS DT'!$52:$52</definedName>
    <definedName name="QB_DATA_20" localSheetId="7" hidden="1">'P1.1.2.3 PL DT'!$393:$393,'P1.1.2.3 PL DT'!$394:$394,'P1.1.2.3 PL DT'!$398:$398,'P1.1.2.3 PL DT'!$403:$403,'P1.1.2.3 PL DT'!$404:$404,'P1.1.2.3 PL DT'!$405:$405,'P1.1.2.3 PL DT'!$406:$406,'P1.1.2.3 PL DT'!$407:$407,'P1.1.2.3 PL DT'!$408:$408,'P1.1.2.3 PL DT'!$409:$409,'P1.1.2.3 PL DT'!$410:$410,'P1.1.2.3 PL DT'!$411:$411,'P1.1.2.3 PL DT'!$412:$412,'P1.1.2.3 PL DT'!$413:$413,'P1.1.2.3 PL DT'!$414:$414,'P1.1.2.3 PL DT'!$417:$417</definedName>
    <definedName name="QB_DATA_20" localSheetId="9" hidden="1">'P1.1.3.3 BS DT'!$330:$330,'P1.1.3.3 BS DT'!$331:$331,'P1.1.3.3 BS DT'!$332:$332,'P1.1.3.3 BS DT'!$333:$333,'P1.1.3.3 BS DT'!$334:$334,'P1.1.3.3 BS DT'!$335:$335,'P1.1.3.3 BS DT'!$336:$336,'P1.1.3.3 BS DT'!$337:$337,'P1.1.3.3 BS DT'!$338:$338,'P1.1.3.3 BS DT'!$339:$339,'P1.1.3.3 BS DT'!$340:$340,'P1.1.3.3 BS DT'!$341:$341,'P1.1.3.3 BS DT'!$342:$342,'P1.1.3.3 BS DT'!$343:$343,'P1.1.3.3 BS DT'!$344:$344,'P1.1.3.3 BS DT'!$345:$345</definedName>
    <definedName name="QB_DATA_21" localSheetId="7" hidden="1">'P1.1.2.3 PL DT'!$418:$418,'P1.1.2.3 PL DT'!$419:$419,'P1.1.2.3 PL DT'!$420:$420,'P1.1.2.3 PL DT'!$421:$421,'P1.1.2.3 PL DT'!$422:$422,'P1.1.2.3 PL DT'!$423:$423,'P1.1.2.3 PL DT'!$424:$424,'P1.1.2.3 PL DT'!$425:$425,'P1.1.2.3 PL DT'!$426:$426,'P1.1.2.3 PL DT'!$427:$427,'P1.1.2.3 PL DT'!$428:$428,'P1.1.2.3 PL DT'!$431:$431,'P1.1.2.3 PL DT'!$432:$432,'P1.1.2.3 PL DT'!$433:$433,'P1.1.2.3 PL DT'!$434:$434,'P1.1.2.3 PL DT'!$435:$435</definedName>
    <definedName name="QB_DATA_21" localSheetId="9" hidden="1">'P1.1.3.3 BS DT'!$348:$348,'P1.1.3.3 BS DT'!$349:$349,'P1.1.3.3 BS DT'!$350:$350,'P1.1.3.3 BS DT'!$351:$351,'P1.1.3.3 BS DT'!$352:$352,'P1.1.3.3 BS DT'!$353:$353,'P1.1.3.3 BS DT'!$354:$354,'P1.1.3.3 BS DT'!$355:$355,'P1.1.3.3 BS DT'!$357:$357,'P1.1.3.3 BS DT'!$359:$359,'P1.1.3.3 BS DT'!$360:$360,'P1.1.3.3 BS DT'!$361:$361,'P1.1.3.3 BS DT'!$362:$362,'P1.1.3.3 BS DT'!$363:$363,'P1.1.3.3 BS DT'!$364:$364,'P1.1.3.3 BS DT'!$365:$365</definedName>
    <definedName name="QB_DATA_22" localSheetId="7" hidden="1">'P1.1.2.3 PL DT'!$436:$436,'P1.1.2.3 PL DT'!$437:$437,'P1.1.2.3 PL DT'!$438:$438,'P1.1.2.3 PL DT'!$439:$439,'P1.1.2.3 PL DT'!$440:$440,'P1.1.2.3 PL DT'!$441:$441,'P1.1.2.3 PL DT'!$442:$442,'P1.1.2.3 PL DT'!$450:$450</definedName>
    <definedName name="QB_DATA_22" localSheetId="9" hidden="1">'P1.1.3.3 BS DT'!$366:$366,'P1.1.3.3 BS DT'!$367:$367,'P1.1.3.3 BS DT'!$368:$368,'P1.1.3.3 BS DT'!$369:$369,'P1.1.3.3 BS DT'!$370:$370,'P1.1.3.3 BS DT'!$371:$371,'P1.1.3.3 BS DT'!$372:$372,'P1.1.3.3 BS DT'!$373:$373,'P1.1.3.3 BS DT'!$374:$374,'P1.1.3.3 BS DT'!$375:$375,'P1.1.3.3 BS DT'!$376:$376,'P1.1.3.3 BS DT'!$377:$377,'P1.1.3.3 BS DT'!$378:$378,'P1.1.3.3 BS DT'!$379:$379,'P1.1.3.3 BS DT'!$380:$380,'P1.1.3.3 BS DT'!$381:$381</definedName>
    <definedName name="QB_DATA_23" localSheetId="9" hidden="1">'P1.1.3.3 BS DT'!$382:$382,'P1.1.3.3 BS DT'!$383:$383,'P1.1.3.3 BS DT'!$384:$384,'P1.1.3.3 BS DT'!$385:$385,'P1.1.3.3 BS DT'!$386:$386,'P1.1.3.3 BS DT'!$387:$387,'P1.1.3.3 BS DT'!$389:$389,'P1.1.3.3 BS DT'!$390:$390,'P1.1.3.3 BS DT'!$391:$391,'P1.1.3.3 BS DT'!$392:$392,'P1.1.3.3 BS DT'!$393:$393,'P1.1.3.3 BS DT'!$394:$394,'P1.1.3.3 BS DT'!$395:$395,'P1.1.3.3 BS DT'!$396:$396,'P1.1.3.3 BS DT'!$397:$397,'P1.1.3.3 BS DT'!$398:$398</definedName>
    <definedName name="QB_DATA_24" localSheetId="9" hidden="1">'P1.1.3.3 BS DT'!$399:$399,'P1.1.3.3 BS DT'!$400:$400,'P1.1.3.3 BS DT'!$401:$401,'P1.1.3.3 BS DT'!$402:$402,'P1.1.3.3 BS DT'!$403:$403,'P1.1.3.3 BS DT'!$404:$404,'P1.1.3.3 BS DT'!$405:$405,'P1.1.3.3 BS DT'!$406:$406,'P1.1.3.3 BS DT'!$407:$407,'P1.1.3.3 BS DT'!$408:$408,'P1.1.3.3 BS DT'!$409:$409,'P1.1.3.3 BS DT'!$410:$410,'P1.1.3.3 BS DT'!$411:$411,'P1.1.3.3 BS DT'!$412:$412,'P1.1.3.3 BS DT'!$413:$413,'P1.1.3.3 BS DT'!$414:$414</definedName>
    <definedName name="QB_DATA_25" localSheetId="9" hidden="1">'P1.1.3.3 BS DT'!$415:$415,'P1.1.3.3 BS DT'!$416:$416,'P1.1.3.3 BS DT'!$417:$417,'P1.1.3.3 BS DT'!$418:$418,'P1.1.3.3 BS DT'!$419:$419,'P1.1.3.3 BS DT'!$420:$420,'P1.1.3.3 BS DT'!$421:$421,'P1.1.3.3 BS DT'!$422:$422,'P1.1.3.3 BS DT'!$423:$423,'P1.1.3.3 BS DT'!$424:$424,'P1.1.3.3 BS DT'!$425:$425,'P1.1.3.3 BS DT'!$426:$426,'P1.1.3.3 BS DT'!$427:$427,'P1.1.3.3 BS DT'!$428:$428,'P1.1.3.3 BS DT'!$429:$429,'P1.1.3.3 BS DT'!$430:$430</definedName>
    <definedName name="QB_DATA_26" localSheetId="9" hidden="1">'P1.1.3.3 BS DT'!$431:$431,'P1.1.3.3 BS DT'!$432:$432,'P1.1.3.3 BS DT'!$433:$433,'P1.1.3.3 BS DT'!$434:$434,'P1.1.3.3 BS DT'!$435:$435,'P1.1.3.3 BS DT'!$436:$436,'P1.1.3.3 BS DT'!$437:$437,'P1.1.3.3 BS DT'!$438:$438,'P1.1.3.3 BS DT'!$439:$439,'P1.1.3.3 BS DT'!$440:$440,'P1.1.3.3 BS DT'!$441:$441,'P1.1.3.3 BS DT'!$442:$442,'P1.1.3.3 BS DT'!$443:$443,'P1.1.3.3 BS DT'!$444:$444,'P1.1.3.3 BS DT'!$445:$445,'P1.1.3.3 BS DT'!$446:$446</definedName>
    <definedName name="QB_DATA_27" localSheetId="9" hidden="1">'P1.1.3.3 BS DT'!$447:$447,'P1.1.3.3 BS DT'!$448:$448,'P1.1.3.3 BS DT'!$449:$449,'P1.1.3.3 BS DT'!$450:$450,'P1.1.3.3 BS DT'!$451:$451,'P1.1.3.3 BS DT'!$452:$452,'P1.1.3.3 BS DT'!$453:$453,'P1.1.3.3 BS DT'!$454:$454,'P1.1.3.3 BS DT'!$455:$455,'P1.1.3.3 BS DT'!$456:$456,'P1.1.3.3 BS DT'!$457:$457,'P1.1.3.3 BS DT'!$458:$458,'P1.1.3.3 BS DT'!$459:$459,'P1.1.3.3 BS DT'!$460:$460,'P1.1.3.3 BS DT'!$461:$461,'P1.1.3.3 BS DT'!$462:$462</definedName>
    <definedName name="QB_DATA_28" localSheetId="9" hidden="1">'P1.1.3.3 BS DT'!$463:$463,'P1.1.3.3 BS DT'!$464:$464,'P1.1.3.3 BS DT'!$465:$465,'P1.1.3.3 BS DT'!$466:$466,'P1.1.3.3 BS DT'!$467:$467,'P1.1.3.3 BS DT'!$471:$471,'P1.1.3.3 BS DT'!$472:$472,'P1.1.3.3 BS DT'!$473:$473,'P1.1.3.3 BS DT'!$474:$474,'P1.1.3.3 BS DT'!$476:$476,'P1.1.3.3 BS DT'!$478:$478,'P1.1.3.3 BS DT'!$482:$482,'P1.1.3.3 BS DT'!$485:$485,'P1.1.3.3 BS DT'!$486:$486,'P1.1.3.3 BS DT'!$487:$487,'P1.1.3.3 BS DT'!$488:$488</definedName>
    <definedName name="QB_DATA_29" localSheetId="9" hidden="1">'P1.1.3.3 BS DT'!$489:$489,'P1.1.3.3 BS DT'!$490:$490,'P1.1.3.3 BS DT'!$491:$491,'P1.1.3.3 BS DT'!$492:$492,'P1.1.3.3 BS DT'!$493:$493,'P1.1.3.3 BS DT'!$494:$494,'P1.1.3.3 BS DT'!$495:$495,'P1.1.3.3 BS DT'!$496:$496,'P1.1.3.3 BS DT'!$497:$497,'P1.1.3.3 BS DT'!$498:$498,'P1.1.3.3 BS DT'!$499:$499,'P1.1.3.3 BS DT'!$500:$500,'P1.1.3.3 BS DT'!$501:$501,'P1.1.3.3 BS DT'!$502:$502,'P1.1.3.3 BS DT'!$503:$503,'P1.1.3.3 BS DT'!$504:$504</definedName>
    <definedName name="QB_DATA_3" localSheetId="1" hidden="1">'C1.9.1 TB'!$54:$54,'C1.9.1 TB'!$55:$55,'C1.9.1 TB'!$56:$56,'C1.9.1 TB'!$57:$57,'C1.9.1 TB'!$58:$58,'C1.9.1 TB'!$59:$59,'C1.9.1 TB'!$60:$60,'C1.9.1 TB'!$61:$61,'C1.9.1 TB'!$62:$62,'C1.9.1 TB'!$63:$63,'C1.9.1 TB'!$64:$64,'C1.9.1 TB'!$65:$65,'C1.9.1 TB'!$66:$66,'C1.9.1 TB'!$67:$67,'C1.9.1 TB'!$68:$68,'C1.9.1 TB'!$69:$69</definedName>
    <definedName name="QB_DATA_3" localSheetId="3" hidden="1">'E1.1.3 PL DT'!$79:$79,'E1.1.3 PL DT'!$80:$80,'E1.1.3 PL DT'!$81:$81,'E1.1.3 PL DT'!$82:$82,'E1.1.3 PL DT'!$83:$83,'E1.1.3 PL DT'!$84:$84,'E1.1.3 PL DT'!$85:$85,'E1.1.3 PL DT'!$86:$86,'E1.1.3 PL DT'!$87:$87,'E1.1.3 PL DT'!$88:$88,'E1.1.3 PL DT'!$89:$89,'E1.1.3 PL DT'!$92:$92,'E1.1.3 PL DT'!$100:$100,'E1.1.3 PL DT'!$101:$101,'E1.1.3 PL DT'!$102:$102,'E1.1.3 PL DT'!$105:$105</definedName>
    <definedName name="QB_DATA_3" localSheetId="5" hidden="1">'E1.2.3 BS DT'!$53:$53,'E1.2.3 BS DT'!$54:$54,'E1.2.3 BS DT'!$55:$55,'E1.2.3 BS DT'!$56:$56,'E1.2.3 BS DT'!$57:$57,'E1.2.3 BS DT'!$58:$58,'E1.2.3 BS DT'!$59:$59,'E1.2.3 BS DT'!$60:$60,'E1.2.3 BS DT'!$61:$61,'E1.2.3 BS DT'!$62:$62,'E1.2.3 BS DT'!$63:$63,'E1.2.3 BS DT'!$64:$64,'E1.2.3 BS DT'!$65:$65,'E1.2.3 BS DT'!$66:$66,'E1.2.3 BS DT'!$67:$67,'E1.2.3 BS DT'!$68:$68</definedName>
    <definedName name="QB_DATA_3" localSheetId="7" hidden="1">'P1.1.2.3 PL DT'!$74:$74,'P1.1.2.3 PL DT'!$75:$75,'P1.1.2.3 PL DT'!$76:$76,'P1.1.2.3 PL DT'!$77:$77,'P1.1.2.3 PL DT'!$78:$78,'P1.1.2.3 PL DT'!$79:$79,'P1.1.2.3 PL DT'!$80:$80,'P1.1.2.3 PL DT'!$81:$81,'P1.1.2.3 PL DT'!$82:$82,'P1.1.2.3 PL DT'!$83:$83,'P1.1.2.3 PL DT'!$84:$84,'P1.1.2.3 PL DT'!$85:$85,'P1.1.2.3 PL DT'!$86:$86,'P1.1.2.3 PL DT'!$87:$87,'P1.1.2.3 PL DT'!$88:$88,'P1.1.2.3 PL DT'!$89:$89</definedName>
    <definedName name="QB_DATA_3" localSheetId="9" hidden="1">'P1.1.3.3 BS DT'!$53:$53,'P1.1.3.3 BS DT'!$54:$54,'P1.1.3.3 BS DT'!$55:$55,'P1.1.3.3 BS DT'!$56:$56,'P1.1.3.3 BS DT'!$57:$57,'P1.1.3.3 BS DT'!$58:$58,'P1.1.3.3 BS DT'!$59:$59,'P1.1.3.3 BS DT'!$60:$60,'P1.1.3.3 BS DT'!$61:$61,'P1.1.3.3 BS DT'!$62:$62,'P1.1.3.3 BS DT'!$63:$63,'P1.1.3.3 BS DT'!$64:$64,'P1.1.3.3 BS DT'!$65:$65,'P1.1.3.3 BS DT'!$66:$66,'P1.1.3.3 BS DT'!$67:$67,'P1.1.3.3 BS DT'!$68:$68</definedName>
    <definedName name="QB_DATA_30" localSheetId="9" hidden="1">'P1.1.3.3 BS DT'!$505:$505,'P1.1.3.3 BS DT'!$506:$506,'P1.1.3.3 BS DT'!$507:$507,'P1.1.3.3 BS DT'!$508:$508,'P1.1.3.3 BS DT'!$509:$509,'P1.1.3.3 BS DT'!$510:$510,'P1.1.3.3 BS DT'!$511:$511,'P1.1.3.3 BS DT'!$512:$512,'P1.1.3.3 BS DT'!$513:$513,'P1.1.3.3 BS DT'!$514:$514,'P1.1.3.3 BS DT'!$515:$515,'P1.1.3.3 BS DT'!$516:$516,'P1.1.3.3 BS DT'!$517:$517,'P1.1.3.3 BS DT'!$518:$518,'P1.1.3.3 BS DT'!$519:$519,'P1.1.3.3 BS DT'!$520:$520</definedName>
    <definedName name="QB_DATA_31" localSheetId="9" hidden="1">'P1.1.3.3 BS DT'!$521:$521,'P1.1.3.3 BS DT'!$522:$522,'P1.1.3.3 BS DT'!$523:$523,'P1.1.3.3 BS DT'!$524:$524,'P1.1.3.3 BS DT'!$525:$525,'P1.1.3.3 BS DT'!$526:$526,'P1.1.3.3 BS DT'!$527:$527,'P1.1.3.3 BS DT'!$528:$528,'P1.1.3.3 BS DT'!$529:$529,'P1.1.3.3 BS DT'!$530:$530,'P1.1.3.3 BS DT'!$531:$531,'P1.1.3.3 BS DT'!$532:$532,'P1.1.3.3 BS DT'!$533:$533,'P1.1.3.3 BS DT'!$534:$534,'P1.1.3.3 BS DT'!$535:$535,'P1.1.3.3 BS DT'!$536:$536</definedName>
    <definedName name="QB_DATA_32" localSheetId="9" hidden="1">'P1.1.3.3 BS DT'!$537:$537,'P1.1.3.3 BS DT'!$538:$538,'P1.1.3.3 BS DT'!$539:$539,'P1.1.3.3 BS DT'!$540:$540,'P1.1.3.3 BS DT'!$541:$541,'P1.1.3.3 BS DT'!$542:$542,'P1.1.3.3 BS DT'!$543:$543,'P1.1.3.3 BS DT'!$544:$544,'P1.1.3.3 BS DT'!$545:$545,'P1.1.3.3 BS DT'!$546:$546,'P1.1.3.3 BS DT'!$547:$547,'P1.1.3.3 BS DT'!$548:$548,'P1.1.3.3 BS DT'!$549:$549,'P1.1.3.3 BS DT'!$550:$550,'P1.1.3.3 BS DT'!$551:$551,'P1.1.3.3 BS DT'!$552:$552</definedName>
    <definedName name="QB_DATA_33" localSheetId="9" hidden="1">'P1.1.3.3 BS DT'!$553:$553,'P1.1.3.3 BS DT'!$554:$554,'P1.1.3.3 BS DT'!$555:$555,'P1.1.3.3 BS DT'!$556:$556,'P1.1.3.3 BS DT'!$557:$557,'P1.1.3.3 BS DT'!$558:$558,'P1.1.3.3 BS DT'!$559:$559,'P1.1.3.3 BS DT'!$560:$560,'P1.1.3.3 BS DT'!$561:$561,'P1.1.3.3 BS DT'!$562:$562,'P1.1.3.3 BS DT'!$563:$563,'P1.1.3.3 BS DT'!$564:$564,'P1.1.3.3 BS DT'!$565:$565,'P1.1.3.3 BS DT'!$566:$566,'P1.1.3.3 BS DT'!$567:$567,'P1.1.3.3 BS DT'!$568:$568</definedName>
    <definedName name="QB_DATA_34" localSheetId="9" hidden="1">'P1.1.3.3 BS DT'!$569:$569,'P1.1.3.3 BS DT'!$570:$570,'P1.1.3.3 BS DT'!$571:$571,'P1.1.3.3 BS DT'!$572:$572,'P1.1.3.3 BS DT'!$573:$573,'P1.1.3.3 BS DT'!$574:$574,'P1.1.3.3 BS DT'!$575:$575,'P1.1.3.3 BS DT'!$576:$576,'P1.1.3.3 BS DT'!$577:$577,'P1.1.3.3 BS DT'!$578:$578,'P1.1.3.3 BS DT'!$579:$579,'P1.1.3.3 BS DT'!$580:$580,'P1.1.3.3 BS DT'!$581:$581,'P1.1.3.3 BS DT'!$582:$582,'P1.1.3.3 BS DT'!$583:$583,'P1.1.3.3 BS DT'!$584:$584</definedName>
    <definedName name="QB_DATA_35" localSheetId="9" hidden="1">'P1.1.3.3 BS DT'!$585:$585,'P1.1.3.3 BS DT'!$586:$586,'P1.1.3.3 BS DT'!$587:$587,'P1.1.3.3 BS DT'!$588:$588,'P1.1.3.3 BS DT'!$589:$589,'P1.1.3.3 BS DT'!$590:$590,'P1.1.3.3 BS DT'!$591:$591,'P1.1.3.3 BS DT'!$592:$592,'P1.1.3.3 BS DT'!$593:$593,'P1.1.3.3 BS DT'!$594:$594,'P1.1.3.3 BS DT'!$595:$595,'P1.1.3.3 BS DT'!$596:$596,'P1.1.3.3 BS DT'!$597:$597,'P1.1.3.3 BS DT'!$598:$598,'P1.1.3.3 BS DT'!$599:$599,'P1.1.3.3 BS DT'!$600:$600</definedName>
    <definedName name="QB_DATA_36" localSheetId="9" hidden="1">'P1.1.3.3 BS DT'!$601:$601,'P1.1.3.3 BS DT'!$602:$602,'P1.1.3.3 BS DT'!$603:$603,'P1.1.3.3 BS DT'!$604:$604,'P1.1.3.3 BS DT'!$605:$605,'P1.1.3.3 BS DT'!$606:$606,'P1.1.3.3 BS DT'!$607:$607,'P1.1.3.3 BS DT'!$608:$608,'P1.1.3.3 BS DT'!$609:$609,'P1.1.3.3 BS DT'!$610:$610,'P1.1.3.3 BS DT'!$611:$611,'P1.1.3.3 BS DT'!$612:$612,'P1.1.3.3 BS DT'!$615:$615,'P1.1.3.3 BS DT'!$616:$616,'P1.1.3.3 BS DT'!$617:$617,'P1.1.3.3 BS DT'!$618:$618</definedName>
    <definedName name="QB_DATA_37" localSheetId="9" hidden="1">'P1.1.3.3 BS DT'!$619:$619,'P1.1.3.3 BS DT'!$620:$620,'P1.1.3.3 BS DT'!$621:$621,'P1.1.3.3 BS DT'!$622:$622,'P1.1.3.3 BS DT'!$623:$623,'P1.1.3.3 BS DT'!$624:$624,'P1.1.3.3 BS DT'!$625:$625,'P1.1.3.3 BS DT'!$626:$626,'P1.1.3.3 BS DT'!$627:$627,'P1.1.3.3 BS DT'!$628:$628,'P1.1.3.3 BS DT'!$629:$629,'P1.1.3.3 BS DT'!$630:$630,'P1.1.3.3 BS DT'!$631:$631,'P1.1.3.3 BS DT'!$632:$632,'P1.1.3.3 BS DT'!$633:$633,'P1.1.3.3 BS DT'!$634:$634</definedName>
    <definedName name="QB_DATA_38" localSheetId="9" hidden="1">'P1.1.3.3 BS DT'!$635:$635,'P1.1.3.3 BS DT'!$636:$636,'P1.1.3.3 BS DT'!$637:$637,'P1.1.3.3 BS DT'!$638:$638,'P1.1.3.3 BS DT'!$639:$639,'P1.1.3.3 BS DT'!$640:$640,'P1.1.3.3 BS DT'!$641:$641,'P1.1.3.3 BS DT'!$642:$642,'P1.1.3.3 BS DT'!$643:$643,'P1.1.3.3 BS DT'!$644:$644,'P1.1.3.3 BS DT'!$645:$645,'P1.1.3.3 BS DT'!$646:$646,'P1.1.3.3 BS DT'!$647:$647,'P1.1.3.3 BS DT'!$648:$648,'P1.1.3.3 BS DT'!$649:$649,'P1.1.3.3 BS DT'!$650:$650</definedName>
    <definedName name="QB_DATA_39" localSheetId="9" hidden="1">'P1.1.3.3 BS DT'!$651:$651,'P1.1.3.3 BS DT'!$652:$652,'P1.1.3.3 BS DT'!$653:$653,'P1.1.3.3 BS DT'!$654:$654,'P1.1.3.3 BS DT'!$655:$655,'P1.1.3.3 BS DT'!$656:$656,'P1.1.3.3 BS DT'!$657:$657,'P1.1.3.3 BS DT'!$658:$658,'P1.1.3.3 BS DT'!$659:$659,'P1.1.3.3 BS DT'!$660:$660,'P1.1.3.3 BS DT'!$661:$661,'P1.1.3.3 BS DT'!$662:$662,'P1.1.3.3 BS DT'!$663:$663,'P1.1.3.3 BS DT'!$664:$664,'P1.1.3.3 BS DT'!$665:$665,'P1.1.3.3 BS DT'!$666:$666</definedName>
    <definedName name="QB_DATA_4" localSheetId="1" hidden="1">'C1.9.1 TB'!$70:$70,'C1.9.1 TB'!$71:$71,'C1.9.1 TB'!$72:$72,'C1.9.1 TB'!$73:$73,'C1.9.1 TB'!$74:$74,'C1.9.1 TB'!$75:$75,'C1.9.1 TB'!$76:$76,'C1.9.1 TB'!$77:$77,'C1.9.1 TB'!$78:$78,'C1.9.1 TB'!$79:$79,'C1.9.1 TB'!$80:$80</definedName>
    <definedName name="QB_DATA_4" localSheetId="3" hidden="1">'E1.1.3 PL DT'!$109:$109,'E1.1.3 PL DT'!$113:$113,'E1.1.3 PL DT'!$114:$114,'E1.1.3 PL DT'!$117:$117,'E1.1.3 PL DT'!$118:$118,'E1.1.3 PL DT'!$119:$119,'E1.1.3 PL DT'!$122:$122,'E1.1.3 PL DT'!$123:$123,'E1.1.3 PL DT'!$124:$124,'E1.1.3 PL DT'!$125:$125,'E1.1.3 PL DT'!$126:$126,'E1.1.3 PL DT'!$127:$127,'E1.1.3 PL DT'!$128:$128,'E1.1.3 PL DT'!$129:$129,'E1.1.3 PL DT'!$134:$134,'E1.1.3 PL DT'!$135:$135</definedName>
    <definedName name="QB_DATA_4" localSheetId="5" hidden="1">'E1.2.3 BS DT'!$70:$70,'E1.2.3 BS DT'!$71:$71,'E1.2.3 BS DT'!$73:$73,'E1.2.3 BS DT'!$76:$76,'E1.2.3 BS DT'!$77:$77,'E1.2.3 BS DT'!$78:$78,'E1.2.3 BS DT'!$79:$79,'E1.2.3 BS DT'!$80:$80,'E1.2.3 BS DT'!$81:$81,'E1.2.3 BS DT'!$82:$82,'E1.2.3 BS DT'!$83:$83,'E1.2.3 BS DT'!$84:$84,'E1.2.3 BS DT'!$85:$85,'E1.2.3 BS DT'!$86:$86,'E1.2.3 BS DT'!$87:$87,'E1.2.3 BS DT'!$88:$88</definedName>
    <definedName name="QB_DATA_4" localSheetId="7" hidden="1">'P1.1.2.3 PL DT'!$90:$90,'P1.1.2.3 PL DT'!$91:$91,'P1.1.2.3 PL DT'!$92:$92,'P1.1.2.3 PL DT'!$93:$93,'P1.1.2.3 PL DT'!$94:$94,'P1.1.2.3 PL DT'!$95:$95,'P1.1.2.3 PL DT'!$96:$96,'P1.1.2.3 PL DT'!$97:$97,'P1.1.2.3 PL DT'!$98:$98,'P1.1.2.3 PL DT'!$99:$99,'P1.1.2.3 PL DT'!$100:$100,'P1.1.2.3 PL DT'!$101:$101,'P1.1.2.3 PL DT'!$102:$102,'P1.1.2.3 PL DT'!$103:$103,'P1.1.2.3 PL DT'!$104:$104,'P1.1.2.3 PL DT'!$105:$105</definedName>
    <definedName name="QB_DATA_4" localSheetId="9" hidden="1">'P1.1.3.3 BS DT'!$69:$69,'P1.1.3.3 BS DT'!$70:$70,'P1.1.3.3 BS DT'!$71:$71,'P1.1.3.3 BS DT'!$72:$72,'P1.1.3.3 BS DT'!$73:$73,'P1.1.3.3 BS DT'!$74:$74,'P1.1.3.3 BS DT'!$75:$75,'P1.1.3.3 BS DT'!$76:$76,'P1.1.3.3 BS DT'!$77:$77,'P1.1.3.3 BS DT'!$78:$78,'P1.1.3.3 BS DT'!$79:$79,'P1.1.3.3 BS DT'!$80:$80,'P1.1.3.3 BS DT'!$81:$81,'P1.1.3.3 BS DT'!$82:$82,'P1.1.3.3 BS DT'!$83:$83,'P1.1.3.3 BS DT'!$84:$84</definedName>
    <definedName name="QB_DATA_40" localSheetId="9" hidden="1">'P1.1.3.3 BS DT'!$668:$668,'P1.1.3.3 BS DT'!$669:$669,'P1.1.3.3 BS DT'!$671:$671,'P1.1.3.3 BS DT'!$673:$673,'P1.1.3.3 BS DT'!$675:$675,'P1.1.3.3 BS DT'!$679:$679,'P1.1.3.3 BS DT'!$680:$680,'P1.1.3.3 BS DT'!$681:$681,'P1.1.3.3 BS DT'!$682:$682,'P1.1.3.3 BS DT'!$683:$683,'P1.1.3.3 BS DT'!$684:$684,'P1.1.3.3 BS DT'!$685:$685,'P1.1.3.3 BS DT'!$686:$686,'P1.1.3.3 BS DT'!$687:$687,'P1.1.3.3 BS DT'!$688:$688,'P1.1.3.3 BS DT'!$689:$689</definedName>
    <definedName name="QB_DATA_41" localSheetId="9" hidden="1">'P1.1.3.3 BS DT'!$690:$690,'P1.1.3.3 BS DT'!$691:$691,'P1.1.3.3 BS DT'!$692:$692,'P1.1.3.3 BS DT'!$693:$693,'P1.1.3.3 BS DT'!$694:$694,'P1.1.3.3 BS DT'!$695:$695,'P1.1.3.3 BS DT'!$696:$696,'P1.1.3.3 BS DT'!$697:$697,'P1.1.3.3 BS DT'!$698:$698,'P1.1.3.3 BS DT'!$699:$699,'P1.1.3.3 BS DT'!$700:$700,'P1.1.3.3 BS DT'!$701:$701,'P1.1.3.3 BS DT'!$702:$702,'P1.1.3.3 BS DT'!$703:$703,'P1.1.3.3 BS DT'!$704:$704,'P1.1.3.3 BS DT'!$705:$705</definedName>
    <definedName name="QB_DATA_42" localSheetId="9" hidden="1">'P1.1.3.3 BS DT'!$706:$706,'P1.1.3.3 BS DT'!$707:$707,'P1.1.3.3 BS DT'!$708:$708,'P1.1.3.3 BS DT'!$709:$709,'P1.1.3.3 BS DT'!$710:$710,'P1.1.3.3 BS DT'!$711:$711,'P1.1.3.3 BS DT'!$712:$712,'P1.1.3.3 BS DT'!$713:$713,'P1.1.3.3 BS DT'!$714:$714,'P1.1.3.3 BS DT'!$715:$715,'P1.1.3.3 BS DT'!$716:$716,'P1.1.3.3 BS DT'!$717:$717,'P1.1.3.3 BS DT'!$718:$718,'P1.1.3.3 BS DT'!$719:$719,'P1.1.3.3 BS DT'!$720:$720,'P1.1.3.3 BS DT'!$721:$721</definedName>
    <definedName name="QB_DATA_43" localSheetId="9" hidden="1">'P1.1.3.3 BS DT'!$722:$722,'P1.1.3.3 BS DT'!$723:$723,'P1.1.3.3 BS DT'!$724:$724,'P1.1.3.3 BS DT'!$725:$725,'P1.1.3.3 BS DT'!$726:$726,'P1.1.3.3 BS DT'!$727:$727,'P1.1.3.3 BS DT'!$728:$728,'P1.1.3.3 BS DT'!$729:$729,'P1.1.3.3 BS DT'!$730:$730,'P1.1.3.3 BS DT'!$731:$731,'P1.1.3.3 BS DT'!$732:$732,'P1.1.3.3 BS DT'!$733:$733,'P1.1.3.3 BS DT'!$734:$734,'P1.1.3.3 BS DT'!$735:$735,'P1.1.3.3 BS DT'!$736:$736,'P1.1.3.3 BS DT'!$737:$737</definedName>
    <definedName name="QB_DATA_44" localSheetId="9" hidden="1">'P1.1.3.3 BS DT'!$738:$738,'P1.1.3.3 BS DT'!$739:$739,'P1.1.3.3 BS DT'!$740:$740,'P1.1.3.3 BS DT'!$741:$741,'P1.1.3.3 BS DT'!$742:$742,'P1.1.3.3 BS DT'!$743:$743,'P1.1.3.3 BS DT'!$744:$744,'P1.1.3.3 BS DT'!$745:$745,'P1.1.3.3 BS DT'!$746:$746,'P1.1.3.3 BS DT'!$747:$747,'P1.1.3.3 BS DT'!$748:$748,'P1.1.3.3 BS DT'!$749:$749,'P1.1.3.3 BS DT'!$750:$750,'P1.1.3.3 BS DT'!$751:$751,'P1.1.3.3 BS DT'!$752:$752,'P1.1.3.3 BS DT'!$753:$753</definedName>
    <definedName name="QB_DATA_45" localSheetId="9" hidden="1">'P1.1.3.3 BS DT'!$754:$754,'P1.1.3.3 BS DT'!$755:$755,'P1.1.3.3 BS DT'!$756:$756,'P1.1.3.3 BS DT'!$757:$757,'P1.1.3.3 BS DT'!$758:$758,'P1.1.3.3 BS DT'!$759:$759,'P1.1.3.3 BS DT'!$760:$760,'P1.1.3.3 BS DT'!$761:$761,'P1.1.3.3 BS DT'!$762:$762,'P1.1.3.3 BS DT'!$763:$763,'P1.1.3.3 BS DT'!$764:$764,'P1.1.3.3 BS DT'!$765:$765,'P1.1.3.3 BS DT'!$766:$766,'P1.1.3.3 BS DT'!$767:$767,'P1.1.3.3 BS DT'!$768:$768,'P1.1.3.3 BS DT'!$769:$769</definedName>
    <definedName name="QB_DATA_46" localSheetId="9" hidden="1">'P1.1.3.3 BS DT'!$770:$770,'P1.1.3.3 BS DT'!$771:$771,'P1.1.3.3 BS DT'!$772:$772,'P1.1.3.3 BS DT'!$773:$773,'P1.1.3.3 BS DT'!$774:$774,'P1.1.3.3 BS DT'!$775:$775,'P1.1.3.3 BS DT'!$776:$776,'P1.1.3.3 BS DT'!$777:$777,'P1.1.3.3 BS DT'!$778:$778,'P1.1.3.3 BS DT'!$779:$779,'P1.1.3.3 BS DT'!$780:$780,'P1.1.3.3 BS DT'!$781:$781,'P1.1.3.3 BS DT'!$782:$782,'P1.1.3.3 BS DT'!$783:$783,'P1.1.3.3 BS DT'!$784:$784,'P1.1.3.3 BS DT'!$785:$785</definedName>
    <definedName name="QB_DATA_47" localSheetId="9" hidden="1">'P1.1.3.3 BS DT'!$786:$786,'P1.1.3.3 BS DT'!$787:$787,'P1.1.3.3 BS DT'!$788:$788,'P1.1.3.3 BS DT'!$789:$789,'P1.1.3.3 BS DT'!$790:$790,'P1.1.3.3 BS DT'!$791:$791,'P1.1.3.3 BS DT'!$792:$792,'P1.1.3.3 BS DT'!$793:$793,'P1.1.3.3 BS DT'!$794:$794,'P1.1.3.3 BS DT'!$795:$795,'P1.1.3.3 BS DT'!$796:$796,'P1.1.3.3 BS DT'!$797:$797,'P1.1.3.3 BS DT'!$798:$798,'P1.1.3.3 BS DT'!$799:$799,'P1.1.3.3 BS DT'!$800:$800,'P1.1.3.3 BS DT'!$801:$801</definedName>
    <definedName name="QB_DATA_48" localSheetId="9" hidden="1">'P1.1.3.3 BS DT'!$802:$802,'P1.1.3.3 BS DT'!$803:$803,'P1.1.3.3 BS DT'!$804:$804,'P1.1.3.3 BS DT'!$806:$806,'P1.1.3.3 BS DT'!$808:$808,'P1.1.3.3 BS DT'!$809:$809,'P1.1.3.3 BS DT'!$810:$810,'P1.1.3.3 BS DT'!$811:$811,'P1.1.3.3 BS DT'!$812:$812,'P1.1.3.3 BS DT'!$813:$813,'P1.1.3.3 BS DT'!$815:$815,'P1.1.3.3 BS DT'!$816:$816,'P1.1.3.3 BS DT'!$817:$817,'P1.1.3.3 BS DT'!$818:$818,'P1.1.3.3 BS DT'!$819:$819,'P1.1.3.3 BS DT'!$820:$820</definedName>
    <definedName name="QB_DATA_49" localSheetId="9" hidden="1">'P1.1.3.3 BS DT'!$821:$821,'P1.1.3.3 BS DT'!$822:$822,'P1.1.3.3 BS DT'!$823:$823,'P1.1.3.3 BS DT'!$824:$824,'P1.1.3.3 BS DT'!$825:$825,'P1.1.3.3 BS DT'!$826:$826,'P1.1.3.3 BS DT'!$827:$827,'P1.1.3.3 BS DT'!$828:$828,'P1.1.3.3 BS DT'!$829:$829,'P1.1.3.3 BS DT'!$830:$830,'P1.1.3.3 BS DT'!$831:$831,'P1.1.3.3 BS DT'!$832:$832,'P1.1.3.3 BS DT'!$833:$833,'P1.1.3.3 BS DT'!$834:$834,'P1.1.3.3 BS DT'!$835:$835,'P1.1.3.3 BS DT'!$836:$836</definedName>
    <definedName name="QB_DATA_5" localSheetId="3" hidden="1">'E1.1.3 PL DT'!$136:$136,'E1.1.3 PL DT'!$141:$141,'E1.1.3 PL DT'!$142:$142,'E1.1.3 PL DT'!$143:$143,'E1.1.3 PL DT'!$144:$144,'E1.1.3 PL DT'!$145:$145,'E1.1.3 PL DT'!$146:$146,'E1.1.3 PL DT'!$149:$149,'E1.1.3 PL DT'!$150:$150,'E1.1.3 PL DT'!$151:$151,'E1.1.3 PL DT'!$152:$152,'E1.1.3 PL DT'!$153:$153,'E1.1.3 PL DT'!$154:$154,'E1.1.3 PL DT'!$157:$157,'E1.1.3 PL DT'!$158:$158,'E1.1.3 PL DT'!$159:$159</definedName>
    <definedName name="QB_DATA_5" localSheetId="5" hidden="1">'E1.2.3 BS DT'!$89:$89,'E1.2.3 BS DT'!$90:$90,'E1.2.3 BS DT'!$91:$91,'E1.2.3 BS DT'!$92:$92,'E1.2.3 BS DT'!$93:$93,'E1.2.3 BS DT'!$94:$94,'E1.2.3 BS DT'!$95:$95,'E1.2.3 BS DT'!$96:$96,'E1.2.3 BS DT'!$97:$97,'E1.2.3 BS DT'!$98:$98,'E1.2.3 BS DT'!$99:$99,'E1.2.3 BS DT'!$100:$100,'E1.2.3 BS DT'!$101:$101,'E1.2.3 BS DT'!$102:$102,'E1.2.3 BS DT'!$103:$103,'E1.2.3 BS DT'!$104:$104</definedName>
    <definedName name="QB_DATA_5" localSheetId="7" hidden="1">'P1.1.2.3 PL DT'!$106:$106,'P1.1.2.3 PL DT'!$107:$107,'P1.1.2.3 PL DT'!$108:$108,'P1.1.2.3 PL DT'!$109:$109,'P1.1.2.3 PL DT'!$110:$110,'P1.1.2.3 PL DT'!$111:$111,'P1.1.2.3 PL DT'!$112:$112,'P1.1.2.3 PL DT'!$113:$113,'P1.1.2.3 PL DT'!$114:$114,'P1.1.2.3 PL DT'!$115:$115,'P1.1.2.3 PL DT'!$116:$116,'P1.1.2.3 PL DT'!$117:$117,'P1.1.2.3 PL DT'!$118:$118,'P1.1.2.3 PL DT'!$121:$121,'P1.1.2.3 PL DT'!$122:$122,'P1.1.2.3 PL DT'!$123:$123</definedName>
    <definedName name="QB_DATA_5" localSheetId="9" hidden="1">'P1.1.3.3 BS DT'!$85:$85,'P1.1.3.3 BS DT'!$86:$86,'P1.1.3.3 BS DT'!$87:$87,'P1.1.3.3 BS DT'!$88:$88,'P1.1.3.3 BS DT'!$89:$89,'P1.1.3.3 BS DT'!$90:$90,'P1.1.3.3 BS DT'!$91:$91,'P1.1.3.3 BS DT'!$92:$92,'P1.1.3.3 BS DT'!$93:$93,'P1.1.3.3 BS DT'!$94:$94,'P1.1.3.3 BS DT'!$95:$95,'P1.1.3.3 BS DT'!$96:$96,'P1.1.3.3 BS DT'!$97:$97,'P1.1.3.3 BS DT'!$98:$98,'P1.1.3.3 BS DT'!$99:$99,'P1.1.3.3 BS DT'!$100:$100</definedName>
    <definedName name="QB_DATA_50" localSheetId="9" hidden="1">'P1.1.3.3 BS DT'!$837:$837,'P1.1.3.3 BS DT'!$838:$838,'P1.1.3.3 BS DT'!$839:$839,'P1.1.3.3 BS DT'!$840:$840,'P1.1.3.3 BS DT'!$841:$841,'P1.1.3.3 BS DT'!$842:$842,'P1.1.3.3 BS DT'!$843:$843,'P1.1.3.3 BS DT'!$844:$844,'P1.1.3.3 BS DT'!$845:$845,'P1.1.3.3 BS DT'!$846:$846,'P1.1.3.3 BS DT'!$847:$847,'P1.1.3.3 BS DT'!$848:$848,'P1.1.3.3 BS DT'!$849:$849,'P1.1.3.3 BS DT'!$850:$850,'P1.1.3.3 BS DT'!$851:$851,'P1.1.3.3 BS DT'!$852:$852</definedName>
    <definedName name="QB_DATA_51" localSheetId="9" hidden="1">'P1.1.3.3 BS DT'!$853:$853,'P1.1.3.3 BS DT'!$854:$854,'P1.1.3.3 BS DT'!$855:$855,'P1.1.3.3 BS DT'!$856:$856,'P1.1.3.3 BS DT'!$857:$857,'P1.1.3.3 BS DT'!$858:$858,'P1.1.3.3 BS DT'!$859:$859,'P1.1.3.3 BS DT'!$860:$860,'P1.1.3.3 BS DT'!$861:$861,'P1.1.3.3 BS DT'!$862:$862,'P1.1.3.3 BS DT'!$863:$863,'P1.1.3.3 BS DT'!$864:$864,'P1.1.3.3 BS DT'!$865:$865,'P1.1.3.3 BS DT'!$866:$866,'P1.1.3.3 BS DT'!$867:$867,'P1.1.3.3 BS DT'!$868:$868</definedName>
    <definedName name="QB_DATA_52" localSheetId="9" hidden="1">'P1.1.3.3 BS DT'!$869:$869,'P1.1.3.3 BS DT'!$870:$870,'P1.1.3.3 BS DT'!$871:$871,'P1.1.3.3 BS DT'!$872:$872,'P1.1.3.3 BS DT'!$873:$873,'P1.1.3.3 BS DT'!$874:$874,'P1.1.3.3 BS DT'!$875:$875,'P1.1.3.3 BS DT'!$876:$876,'P1.1.3.3 BS DT'!$877:$877,'P1.1.3.3 BS DT'!$878:$878,'P1.1.3.3 BS DT'!$879:$879,'P1.1.3.3 BS DT'!$880:$880,'P1.1.3.3 BS DT'!$881:$881,'P1.1.3.3 BS DT'!$882:$882,'P1.1.3.3 BS DT'!$886:$886,'P1.1.3.3 BS DT'!$887:$887</definedName>
    <definedName name="QB_DATA_53" localSheetId="9" hidden="1">'P1.1.3.3 BS DT'!$888:$888,'P1.1.3.3 BS DT'!$890:$890,'P1.1.3.3 BS DT'!$891:$891,'P1.1.3.3 BS DT'!$893:$893,'P1.1.3.3 BS DT'!$894:$894,'P1.1.3.3 BS DT'!$895:$895,'P1.1.3.3 BS DT'!$896:$896,'P1.1.3.3 BS DT'!$897:$897,'P1.1.3.3 BS DT'!$898:$898,'P1.1.3.3 BS DT'!$899:$899,'P1.1.3.3 BS DT'!$900:$900,'P1.1.3.3 BS DT'!$901:$901,'P1.1.3.3 BS DT'!$902:$902,'P1.1.3.3 BS DT'!$903:$903,'P1.1.3.3 BS DT'!$904:$904,'P1.1.3.3 BS DT'!$905:$905</definedName>
    <definedName name="QB_DATA_54" localSheetId="9" hidden="1">'P1.1.3.3 BS DT'!$909:$909,'P1.1.3.3 BS DT'!$910:$910,'P1.1.3.3 BS DT'!$911:$911,'P1.1.3.3 BS DT'!$912:$912,'P1.1.3.3 BS DT'!$913:$913,'P1.1.3.3 BS DT'!$914:$914,'P1.1.3.3 BS DT'!$915:$915,'P1.1.3.3 BS DT'!$916:$916,'P1.1.3.3 BS DT'!$918:$918,'P1.1.3.3 BS DT'!$919:$919,'P1.1.3.3 BS DT'!$921:$921,'P1.1.3.3 BS DT'!$923:$923,'P1.1.3.3 BS DT'!$926:$926,'P1.1.3.3 BS DT'!$927:$927,'P1.1.3.3 BS DT'!$928:$928,'P1.1.3.3 BS DT'!$929:$929</definedName>
    <definedName name="QB_DATA_55" localSheetId="9" hidden="1">'P1.1.3.3 BS DT'!$930:$930</definedName>
    <definedName name="QB_DATA_6" localSheetId="3" hidden="1">'E1.1.3 PL DT'!$160:$160,'E1.1.3 PL DT'!$161:$161,'E1.1.3 PL DT'!$162:$162,'E1.1.3 PL DT'!$165:$165,'E1.1.3 PL DT'!$166:$166,'E1.1.3 PL DT'!$167:$167,'E1.1.3 PL DT'!$168:$168,'E1.1.3 PL DT'!$169:$169,'E1.1.3 PL DT'!$170:$170,'E1.1.3 PL DT'!$175:$175,'E1.1.3 PL DT'!$179:$179,'E1.1.3 PL DT'!$180:$180,'E1.1.3 PL DT'!$184:$184,'E1.1.3 PL DT'!$187:$187,'E1.1.3 PL DT'!$190:$190,'E1.1.3 PL DT'!$198:$198</definedName>
    <definedName name="QB_DATA_6" localSheetId="5" hidden="1">'E1.2.3 BS DT'!$107:$107,'E1.2.3 BS DT'!$108:$108,'E1.2.3 BS DT'!$109:$109,'E1.2.3 BS DT'!$110:$110,'E1.2.3 BS DT'!$111:$111,'E1.2.3 BS DT'!$112:$112,'E1.2.3 BS DT'!$113:$113,'E1.2.3 BS DT'!$114:$114,'E1.2.3 BS DT'!$115:$115,'E1.2.3 BS DT'!$116:$116,'E1.2.3 BS DT'!$117:$117,'E1.2.3 BS DT'!$118:$118,'E1.2.3 BS DT'!$119:$119,'E1.2.3 BS DT'!$120:$120,'E1.2.3 BS DT'!$121:$121,'E1.2.3 BS DT'!$122:$122</definedName>
    <definedName name="QB_DATA_6" localSheetId="7" hidden="1">'P1.1.2.3 PL DT'!$124:$124,'P1.1.2.3 PL DT'!$125:$125,'P1.1.2.3 PL DT'!$126:$126,'P1.1.2.3 PL DT'!$127:$127,'P1.1.2.3 PL DT'!$128:$128,'P1.1.2.3 PL DT'!$129:$129,'P1.1.2.3 PL DT'!$130:$130,'P1.1.2.3 PL DT'!$131:$131,'P1.1.2.3 PL DT'!$132:$132,'P1.1.2.3 PL DT'!$133:$133,'P1.1.2.3 PL DT'!$138:$138,'P1.1.2.3 PL DT'!$139:$139,'P1.1.2.3 PL DT'!$140:$140,'P1.1.2.3 PL DT'!$141:$141,'P1.1.2.3 PL DT'!$142:$142,'P1.1.2.3 PL DT'!$143:$143</definedName>
    <definedName name="QB_DATA_6" localSheetId="9" hidden="1">'P1.1.3.3 BS DT'!$101:$101,'P1.1.3.3 BS DT'!$102:$102,'P1.1.3.3 BS DT'!$103:$103,'P1.1.3.3 BS DT'!$104:$104,'P1.1.3.3 BS DT'!$105:$105,'P1.1.3.3 BS DT'!$106:$106,'P1.1.3.3 BS DT'!$107:$107,'P1.1.3.3 BS DT'!$108:$108,'P1.1.3.3 BS DT'!$109:$109,'P1.1.3.3 BS DT'!$110:$110,'P1.1.3.3 BS DT'!$111:$111,'P1.1.3.3 BS DT'!$112:$112,'P1.1.3.3 BS DT'!$113:$113,'P1.1.3.3 BS DT'!$114:$114,'P1.1.3.3 BS DT'!$115:$115,'P1.1.3.3 BS DT'!$116:$116</definedName>
    <definedName name="QB_DATA_7" localSheetId="5" hidden="1">'E1.2.3 BS DT'!$123:$123,'E1.2.3 BS DT'!$124:$124,'E1.2.3 BS DT'!$125:$125,'E1.2.3 BS DT'!$126:$126,'E1.2.3 BS DT'!$127:$127,'E1.2.3 BS DT'!$128:$128,'E1.2.3 BS DT'!$130:$130,'E1.2.3 BS DT'!$131:$131,'E1.2.3 BS DT'!$132:$132,'E1.2.3 BS DT'!$133:$133,'E1.2.3 BS DT'!$134:$134,'E1.2.3 BS DT'!$135:$135,'E1.2.3 BS DT'!$137:$137,'E1.2.3 BS DT'!$139:$139,'E1.2.3 BS DT'!$140:$140,'E1.2.3 BS DT'!$141:$141</definedName>
    <definedName name="QB_DATA_7" localSheetId="7" hidden="1">'P1.1.2.3 PL DT'!$144:$144,'P1.1.2.3 PL DT'!$145:$145,'P1.1.2.3 PL DT'!$146:$146,'P1.1.2.3 PL DT'!$149:$149,'P1.1.2.3 PL DT'!$150:$150,'P1.1.2.3 PL DT'!$151:$151,'P1.1.2.3 PL DT'!$152:$152,'P1.1.2.3 PL DT'!$157:$157,'P1.1.2.3 PL DT'!$158:$158,'P1.1.2.3 PL DT'!$159:$159,'P1.1.2.3 PL DT'!$160:$160,'P1.1.2.3 PL DT'!$161:$161,'P1.1.2.3 PL DT'!$162:$162,'P1.1.2.3 PL DT'!$163:$163,'P1.1.2.3 PL DT'!$164:$164,'P1.1.2.3 PL DT'!$165:$165</definedName>
    <definedName name="QB_DATA_7" localSheetId="9" hidden="1">'P1.1.3.3 BS DT'!$117:$117,'P1.1.3.3 BS DT'!$118:$118,'P1.1.3.3 BS DT'!$119:$119,'P1.1.3.3 BS DT'!$120:$120,'P1.1.3.3 BS DT'!$121:$121,'P1.1.3.3 BS DT'!$122:$122,'P1.1.3.3 BS DT'!$123:$123,'P1.1.3.3 BS DT'!$124:$124,'P1.1.3.3 BS DT'!$125:$125,'P1.1.3.3 BS DT'!$126:$126,'P1.1.3.3 BS DT'!$127:$127,'P1.1.3.3 BS DT'!$128:$128,'P1.1.3.3 BS DT'!$129:$129,'P1.1.3.3 BS DT'!$130:$130,'P1.1.3.3 BS DT'!$131:$131,'P1.1.3.3 BS DT'!$132:$132</definedName>
    <definedName name="QB_DATA_8" localSheetId="5" hidden="1">'E1.2.3 BS DT'!$143:$143,'E1.2.3 BS DT'!$144:$144,'E1.2.3 BS DT'!$145:$145,'E1.2.3 BS DT'!$149:$149,'E1.2.3 BS DT'!$150:$150,'E1.2.3 BS DT'!$152:$152,'E1.2.3 BS DT'!$153:$153,'E1.2.3 BS DT'!$155:$155,'E1.2.3 BS DT'!$157:$157,'E1.2.3 BS DT'!$160:$160,'E1.2.3 BS DT'!$162:$162,'E1.2.3 BS DT'!$164:$164,'E1.2.3 BS DT'!$166:$166,'E1.2.3 BS DT'!$169:$169,'E1.2.3 BS DT'!$170:$170,'E1.2.3 BS DT'!$174:$174</definedName>
    <definedName name="QB_DATA_8" localSheetId="7" hidden="1">'P1.1.2.3 PL DT'!$166:$166,'P1.1.2.3 PL DT'!$167:$167,'P1.1.2.3 PL DT'!$168:$168,'P1.1.2.3 PL DT'!$169:$169,'P1.1.2.3 PL DT'!$170:$170,'P1.1.2.3 PL DT'!$171:$171,'P1.1.2.3 PL DT'!$172:$172,'P1.1.2.3 PL DT'!$178:$178,'P1.1.2.3 PL DT'!$179:$179,'P1.1.2.3 PL DT'!$180:$180,'P1.1.2.3 PL DT'!$181:$181,'P1.1.2.3 PL DT'!$182:$182,'P1.1.2.3 PL DT'!$183:$183,'P1.1.2.3 PL DT'!$184:$184,'P1.1.2.3 PL DT'!$185:$185,'P1.1.2.3 PL DT'!$186:$186</definedName>
    <definedName name="QB_DATA_8" localSheetId="9" hidden="1">'P1.1.3.3 BS DT'!$133:$133,'P1.1.3.3 BS DT'!$134:$134,'P1.1.3.3 BS DT'!$135:$135,'P1.1.3.3 BS DT'!$136:$136,'P1.1.3.3 BS DT'!$137:$137,'P1.1.3.3 BS DT'!$138:$138,'P1.1.3.3 BS DT'!$139:$139,'P1.1.3.3 BS DT'!$140:$140,'P1.1.3.3 BS DT'!$141:$141,'P1.1.3.3 BS DT'!$142:$142,'P1.1.3.3 BS DT'!$143:$143,'P1.1.3.3 BS DT'!$144:$144,'P1.1.3.3 BS DT'!$145:$145,'P1.1.3.3 BS DT'!$146:$146,'P1.1.3.3 BS DT'!$147:$147,'P1.1.3.3 BS DT'!$148:$148</definedName>
    <definedName name="QB_DATA_9" localSheetId="5" hidden="1">'E1.2.3 BS DT'!$175:$175,'E1.2.3 BS DT'!$176:$176,'E1.2.3 BS DT'!$177:$177,'E1.2.3 BS DT'!$178:$178,'E1.2.3 BS DT'!$179:$179,'E1.2.3 BS DT'!$180:$180,'E1.2.3 BS DT'!$181:$181,'E1.2.3 BS DT'!$182:$182,'E1.2.3 BS DT'!$183:$183,'E1.2.3 BS DT'!$184:$184,'E1.2.3 BS DT'!$185:$185,'E1.2.3 BS DT'!$186:$186,'E1.2.3 BS DT'!$187:$187,'E1.2.3 BS DT'!$188:$188,'E1.2.3 BS DT'!$189:$189,'E1.2.3 BS DT'!$190:$190</definedName>
    <definedName name="QB_DATA_9" localSheetId="7" hidden="1">'P1.1.2.3 PL DT'!$187:$187,'P1.1.2.3 PL DT'!$188:$188,'P1.1.2.3 PL DT'!$189:$189,'P1.1.2.3 PL DT'!$190:$190,'P1.1.2.3 PL DT'!$191:$191,'P1.1.2.3 PL DT'!$192:$192,'P1.1.2.3 PL DT'!$193:$193,'P1.1.2.3 PL DT'!$194:$194,'P1.1.2.3 PL DT'!$195:$195,'P1.1.2.3 PL DT'!$196:$196,'P1.1.2.3 PL DT'!$197:$197,'P1.1.2.3 PL DT'!$198:$198,'P1.1.2.3 PL DT'!$199:$199,'P1.1.2.3 PL DT'!$200:$200,'P1.1.2.3 PL DT'!$201:$201,'P1.1.2.3 PL DT'!$202:$202</definedName>
    <definedName name="QB_DATA_9" localSheetId="9" hidden="1">'P1.1.3.3 BS DT'!$149:$149,'P1.1.3.3 BS DT'!$150:$150,'P1.1.3.3 BS DT'!$151:$151,'P1.1.3.3 BS DT'!$152:$152,'P1.1.3.3 BS DT'!$153:$153,'P1.1.3.3 BS DT'!$154:$154,'P1.1.3.3 BS DT'!$155:$155,'P1.1.3.3 BS DT'!$156:$156,'P1.1.3.3 BS DT'!$157:$157,'P1.1.3.3 BS DT'!$158:$158,'P1.1.3.3 BS DT'!$159:$159,'P1.1.3.3 BS DT'!$160:$160,'P1.1.3.3 BS DT'!$161:$161,'P1.1.3.3 BS DT'!$162:$162,'P1.1.3.3 BS DT'!$163:$163,'P1.1.3.3 BS DT'!$164:$164</definedName>
    <definedName name="QB_DATE_1" localSheetId="1" hidden="1">'C1.9.1 TB'!$D$2</definedName>
    <definedName name="QB_DATE_1" localSheetId="2" hidden="1">'E1.1.2 PL ST'!$G$2</definedName>
    <definedName name="QB_DATE_1" localSheetId="3" hidden="1">'E1.1.3 PL DT'!$S$2</definedName>
    <definedName name="QB_DATE_1" localSheetId="4" hidden="1">'E1.2.2 BS ST'!$G$2</definedName>
    <definedName name="QB_DATE_1" localSheetId="5" hidden="1">'E1.2.3 BS DT'!$S$2</definedName>
    <definedName name="QB_DATE_1" localSheetId="6" hidden="1">'P1.1.2.1 PL ST'!$H$2</definedName>
    <definedName name="QB_DATE_1" localSheetId="7" hidden="1">'P1.1.2.3 PL DT'!$T$2</definedName>
    <definedName name="QB_DATE_1" localSheetId="8" hidden="1">'P1.1.3.1 BS ST'!$F$2</definedName>
    <definedName name="QB_DATE_1" localSheetId="9" hidden="1">'P1.1.3.3 BS DT'!$S$2</definedName>
    <definedName name="QB_FORMULA_0" localSheetId="1" hidden="1">'C1.9.1 TB'!$C$81,'C1.9.1 TB'!$D$81</definedName>
    <definedName name="QB_FORMULA_0" localSheetId="2" hidden="1">'E1.1.2 PL ST'!$G$11,'E1.1.2 PL ST'!$G$14,'E1.1.2 PL ST'!$G$15,'E1.1.2 PL ST'!$G$24,'E1.1.2 PL ST'!$G$25,'E1.1.2 PL ST'!$G$26,'E1.1.2 PL ST'!$G$31,'E1.1.2 PL ST'!$G$37,'E1.1.2 PL ST'!$G$40,'E1.1.2 PL ST'!$G$46,'E1.1.2 PL ST'!$G$49,'E1.1.2 PL ST'!$G$55,'E1.1.2 PL ST'!$G$56,'E1.1.2 PL ST'!$G$57,'E1.1.2 PL ST'!$G$61,'E1.1.2 PL ST'!$G$62</definedName>
    <definedName name="QB_FORMULA_0" localSheetId="3" hidden="1">'E1.1.3 PL DT'!$Q$21,'E1.1.3 PL DT'!$R$21,'E1.1.3 PL DT'!$S$21,'E1.1.3 PL DT'!$Q$31,'E1.1.3 PL DT'!$R$31,'E1.1.3 PL DT'!$S$31,'E1.1.3 PL DT'!$Q$40,'E1.1.3 PL DT'!$R$40,'E1.1.3 PL DT'!$S$40,'E1.1.3 PL DT'!$Q$41,'E1.1.3 PL DT'!$R$41,'E1.1.3 PL DT'!$S$41,'E1.1.3 PL DT'!$Q$45,'E1.1.3 PL DT'!$R$45,'E1.1.3 PL DT'!$S$45,'E1.1.3 PL DT'!$Q$46</definedName>
    <definedName name="QB_FORMULA_0" localSheetId="4" hidden="1">'E1.2.2 BS ST'!$G$11,'E1.2.2 BS ST'!$G$14,'E1.2.2 BS ST'!$G$19,'E1.2.2 BS ST'!$G$20,'E1.2.2 BS ST'!$G$28,'E1.2.2 BS ST'!$G$31,'E1.2.2 BS ST'!$G$32,'E1.2.2 BS ST'!$G$38,'E1.2.2 BS ST'!$G$42,'E1.2.2 BS ST'!$G$51,'E1.2.2 BS ST'!$G$53,'E1.2.2 BS ST'!$G$54,'E1.2.2 BS ST'!$G$63,'E1.2.2 BS ST'!$G$64,'E1.2.2 BS ST'!$G$70,'E1.2.2 BS ST'!$G$71</definedName>
    <definedName name="QB_FORMULA_0" localSheetId="5" hidden="1">'E1.2.3 BS DT'!$Q$69,'E1.2.3 BS DT'!$R$69,'E1.2.3 BS DT'!$S$69,'E1.2.3 BS DT'!$Q$72,'E1.2.3 BS DT'!$R$72,'E1.2.3 BS DT'!$S$72,'E1.2.3 BS DT'!$S$74,'E1.2.3 BS DT'!$Q$75,'E1.2.3 BS DT'!$R$75,'E1.2.3 BS DT'!$S$75,'E1.2.3 BS DT'!$Q$105,'E1.2.3 BS DT'!$R$105,'E1.2.3 BS DT'!$S$105,'E1.2.3 BS DT'!$Q$106,'E1.2.3 BS DT'!$R$106,'E1.2.3 BS DT'!$S$106</definedName>
    <definedName name="QB_FORMULA_0" localSheetId="6" hidden="1">'P1.1.2.1 PL ST'!$H$16,'P1.1.2.1 PL ST'!$H$20,'P1.1.2.1 PL ST'!$H$21,'P1.1.2.1 PL ST'!$H$24,'P1.1.2.1 PL ST'!$H$27,'P1.1.2.1 PL ST'!$H$28,'P1.1.2.1 PL ST'!$H$33,'P1.1.2.1 PL ST'!$H$45,'P1.1.2.1 PL ST'!$H$46,'P1.1.2.1 PL ST'!$H$52,'P1.1.2.1 PL ST'!$H$57,'P1.1.2.1 PL ST'!$H$58,'P1.1.2.1 PL ST'!$H$59,'P1.1.2.1 PL ST'!$H$63,'P1.1.2.1 PL ST'!$H$64,'P1.1.2.1 PL ST'!$H$65</definedName>
    <definedName name="QB_FORMULA_0" localSheetId="7" hidden="1">'P1.1.2.3 PL DT'!$R$9,'P1.1.2.3 PL DT'!$S$9,'P1.1.2.3 PL DT'!$T$9,'P1.1.2.3 PL DT'!$R$15,'P1.1.2.3 PL DT'!$S$15,'P1.1.2.3 PL DT'!$T$15,'P1.1.2.3 PL DT'!$R$19,'P1.1.2.3 PL DT'!$S$19,'P1.1.2.3 PL DT'!$T$19,'P1.1.2.3 PL DT'!$R$23,'P1.1.2.3 PL DT'!$S$23,'P1.1.2.3 PL DT'!$T$23,'P1.1.2.3 PL DT'!$R$35,'P1.1.2.3 PL DT'!$S$35,'P1.1.2.3 PL DT'!$T$35,'P1.1.2.3 PL DT'!$R$54</definedName>
    <definedName name="QB_FORMULA_0" localSheetId="8" hidden="1">'P1.1.3.1 BS ST'!$F$11,'P1.1.3.1 BS ST'!$F$14,'P1.1.3.1 BS ST'!$F$19,'P1.1.3.1 BS ST'!$F$20,'P1.1.3.1 BS ST'!$F$25,'P1.1.3.1 BS ST'!$F$26,'P1.1.3.1 BS ST'!$F$27,'P1.1.3.1 BS ST'!$F$33,'P1.1.3.1 BS ST'!$F$36,'P1.1.3.1 BS ST'!$F$41,'P1.1.3.1 BS ST'!$F$42,'P1.1.3.1 BS ST'!$F$47,'P1.1.3.1 BS ST'!$F$48,'P1.1.3.1 BS ST'!$F$53,'P1.1.3.1 BS ST'!$F$54</definedName>
    <definedName name="QB_FORMULA_0" localSheetId="9" hidden="1">'P1.1.3.3 BS DT'!$Q$204,'P1.1.3.3 BS DT'!$R$204,'P1.1.3.3 BS DT'!$S$204,'P1.1.3.3 BS DT'!$Q$209,'P1.1.3.3 BS DT'!$R$209,'P1.1.3.3 BS DT'!$S$209,'P1.1.3.3 BS DT'!$Q$224,'P1.1.3.3 BS DT'!$R$224,'P1.1.3.3 BS DT'!$S$224,'P1.1.3.3 BS DT'!$S$226,'P1.1.3.3 BS DT'!$Q$227,'P1.1.3.3 BS DT'!$R$227,'P1.1.3.3 BS DT'!$S$227,'P1.1.3.3 BS DT'!$Q$346,'P1.1.3.3 BS DT'!$R$346,'P1.1.3.3 BS DT'!$S$346</definedName>
    <definedName name="QB_FORMULA_1" localSheetId="2" hidden="1">'E1.1.2 PL ST'!$G$63</definedName>
    <definedName name="QB_FORMULA_1" localSheetId="3" hidden="1">'E1.1.3 PL DT'!$R$46,'E1.1.3 PL DT'!$S$46,'E1.1.3 PL DT'!$Q$47,'E1.1.3 PL DT'!$R$47,'E1.1.3 PL DT'!$S$47,'E1.1.3 PL DT'!$Q$52,'E1.1.3 PL DT'!$R$52,'E1.1.3 PL DT'!$S$52,'E1.1.3 PL DT'!$Q$56,'E1.1.3 PL DT'!$R$56,'E1.1.3 PL DT'!$S$56,'E1.1.3 PL DT'!$Q$68,'E1.1.3 PL DT'!$R$68,'E1.1.3 PL DT'!$S$68,'E1.1.3 PL DT'!$Q$71,'E1.1.3 PL DT'!$R$71</definedName>
    <definedName name="QB_FORMULA_1" localSheetId="5" hidden="1">'E1.2.3 BS DT'!$Q$129,'E1.2.3 BS DT'!$R$129,'E1.2.3 BS DT'!$S$129,'E1.2.3 BS DT'!$Q$136,'E1.2.3 BS DT'!$R$136,'E1.2.3 BS DT'!$S$136,'E1.2.3 BS DT'!$S$138,'E1.2.3 BS DT'!$Q$142,'E1.2.3 BS DT'!$R$142,'E1.2.3 BS DT'!$S$142,'E1.2.3 BS DT'!$Q$146,'E1.2.3 BS DT'!$R$146,'E1.2.3 BS DT'!$S$146,'E1.2.3 BS DT'!$Q$147,'E1.2.3 BS DT'!$R$147,'E1.2.3 BS DT'!$S$147</definedName>
    <definedName name="QB_FORMULA_1" localSheetId="7" hidden="1">'P1.1.2.3 PL DT'!$S$54,'P1.1.2.3 PL DT'!$T$54,'P1.1.2.3 PL DT'!$R$67,'P1.1.2.3 PL DT'!$S$67,'P1.1.2.3 PL DT'!$T$67,'P1.1.2.3 PL DT'!$R$68,'P1.1.2.3 PL DT'!$S$68,'P1.1.2.3 PL DT'!$T$68,'P1.1.2.3 PL DT'!$R$119,'P1.1.2.3 PL DT'!$S$119,'P1.1.2.3 PL DT'!$T$119,'P1.1.2.3 PL DT'!$R$134,'P1.1.2.3 PL DT'!$S$134,'P1.1.2.3 PL DT'!$T$134,'P1.1.2.3 PL DT'!$R$135,'P1.1.2.3 PL DT'!$S$135</definedName>
    <definedName name="QB_FORMULA_1" localSheetId="9" hidden="1">'P1.1.3.3 BS DT'!$Q$347,'P1.1.3.3 BS DT'!$R$347,'P1.1.3.3 BS DT'!$S$347,'P1.1.3.3 BS DT'!$Q$356,'P1.1.3.3 BS DT'!$R$356,'P1.1.3.3 BS DT'!$S$356,'P1.1.3.3 BS DT'!$S$358,'P1.1.3.3 BS DT'!$Q$388,'P1.1.3.3 BS DT'!$R$388,'P1.1.3.3 BS DT'!$S$388,'P1.1.3.3 BS DT'!$Q$468,'P1.1.3.3 BS DT'!$R$468,'P1.1.3.3 BS DT'!$S$468,'P1.1.3.3 BS DT'!$Q$469,'P1.1.3.3 BS DT'!$R$469,'P1.1.3.3 BS DT'!$S$469</definedName>
    <definedName name="QB_FORMULA_2" localSheetId="3" hidden="1">'E1.1.3 PL DT'!$S$71,'E1.1.3 PL DT'!$Q$90,'E1.1.3 PL DT'!$R$90,'E1.1.3 PL DT'!$S$90,'E1.1.3 PL DT'!$Q$93,'E1.1.3 PL DT'!$R$93,'E1.1.3 PL DT'!$S$93,'E1.1.3 PL DT'!$Q$94,'E1.1.3 PL DT'!$R$94,'E1.1.3 PL DT'!$S$94,'E1.1.3 PL DT'!$Q$95,'E1.1.3 PL DT'!$R$95,'E1.1.3 PL DT'!$S$95,'E1.1.3 PL DT'!$Q$96,'E1.1.3 PL DT'!$R$96,'E1.1.3 PL DT'!$S$96</definedName>
    <definedName name="QB_FORMULA_2" localSheetId="5" hidden="1">'E1.2.3 BS DT'!$Q$148,'E1.2.3 BS DT'!$R$148,'E1.2.3 BS DT'!$S$148,'E1.2.3 BS DT'!$S$151,'E1.2.3 BS DT'!$S$154,'E1.2.3 BS DT'!$S$156,'E1.2.3 BS DT'!$S$158,'E1.2.3 BS DT'!$S$159,'E1.2.3 BS DT'!$S$161,'E1.2.3 BS DT'!$S$163,'E1.2.3 BS DT'!$S$165,'E1.2.3 BS DT'!$S$167,'E1.2.3 BS DT'!$S$168,'E1.2.3 BS DT'!$S$171,'E1.2.3 BS DT'!$S$172,'E1.2.3 BS DT'!$Q$173</definedName>
    <definedName name="QB_FORMULA_2" localSheetId="7" hidden="1">'P1.1.2.3 PL DT'!$T$135,'P1.1.2.3 PL DT'!$R$136,'P1.1.2.3 PL DT'!$S$136,'P1.1.2.3 PL DT'!$T$136,'P1.1.2.3 PL DT'!$R$147,'P1.1.2.3 PL DT'!$S$147,'P1.1.2.3 PL DT'!$T$147,'P1.1.2.3 PL DT'!$R$153,'P1.1.2.3 PL DT'!$S$153,'P1.1.2.3 PL DT'!$T$153,'P1.1.2.3 PL DT'!$R$154,'P1.1.2.3 PL DT'!$S$154,'P1.1.2.3 PL DT'!$T$154,'P1.1.2.3 PL DT'!$R$173,'P1.1.2.3 PL DT'!$S$173,'P1.1.2.3 PL DT'!$T$173</definedName>
    <definedName name="QB_FORMULA_2" localSheetId="9" hidden="1">'P1.1.3.3 BS DT'!$Q$470,'P1.1.3.3 BS DT'!$R$470,'P1.1.3.3 BS DT'!$S$470,'P1.1.3.3 BS DT'!$Q$475,'P1.1.3.3 BS DT'!$R$475,'P1.1.3.3 BS DT'!$S$475,'P1.1.3.3 BS DT'!$S$477,'P1.1.3.3 BS DT'!$S$479,'P1.1.3.3 BS DT'!$Q$480,'P1.1.3.3 BS DT'!$R$480,'P1.1.3.3 BS DT'!$S$480,'P1.1.3.3 BS DT'!$Q$481,'P1.1.3.3 BS DT'!$R$481,'P1.1.3.3 BS DT'!$S$481,'P1.1.3.3 BS DT'!$S$483,'P1.1.3.3 BS DT'!$Q$484</definedName>
    <definedName name="QB_FORMULA_3" localSheetId="3" hidden="1">'E1.1.3 PL DT'!$Q$103,'E1.1.3 PL DT'!$R$103,'E1.1.3 PL DT'!$S$103,'E1.1.3 PL DT'!$Q$106,'E1.1.3 PL DT'!$R$106,'E1.1.3 PL DT'!$S$106,'E1.1.3 PL DT'!$Q$107,'E1.1.3 PL DT'!$R$107,'E1.1.3 PL DT'!$S$107,'E1.1.3 PL DT'!$Q$110,'E1.1.3 PL DT'!$R$110,'E1.1.3 PL DT'!$S$110,'E1.1.3 PL DT'!$Q$115,'E1.1.3 PL DT'!$R$115,'E1.1.3 PL DT'!$S$115,'E1.1.3 PL DT'!$Q$120</definedName>
    <definedName name="QB_FORMULA_3" localSheetId="5" hidden="1">'E1.2.3 BS DT'!$R$173,'E1.2.3 BS DT'!$S$173,'E1.2.3 BS DT'!$Q$227,'E1.2.3 BS DT'!$R$227,'E1.2.3 BS DT'!$S$227,'E1.2.3 BS DT'!$Q$228,'E1.2.3 BS DT'!$R$228,'E1.2.3 BS DT'!$S$228,'E1.2.3 BS DT'!$Q$233,'E1.2.3 BS DT'!$R$233,'E1.2.3 BS DT'!$S$233,'E1.2.3 BS DT'!$Q$240,'E1.2.3 BS DT'!$R$240,'E1.2.3 BS DT'!$S$240,'E1.2.3 BS DT'!$Q$241,'E1.2.3 BS DT'!$R$241</definedName>
    <definedName name="QB_FORMULA_3" localSheetId="7" hidden="1">'P1.1.2.3 PL DT'!$R$174,'P1.1.2.3 PL DT'!$S$174,'P1.1.2.3 PL DT'!$T$174,'P1.1.2.3 PL DT'!$R$175,'P1.1.2.3 PL DT'!$S$175,'P1.1.2.3 PL DT'!$T$175,'P1.1.2.3 PL DT'!$R$235,'P1.1.2.3 PL DT'!$S$235,'P1.1.2.3 PL DT'!$T$235,'P1.1.2.3 PL DT'!$R$288,'P1.1.2.3 PL DT'!$S$288,'P1.1.2.3 PL DT'!$T$288,'P1.1.2.3 PL DT'!$R$289,'P1.1.2.3 PL DT'!$S$289,'P1.1.2.3 PL DT'!$T$289,'P1.1.2.3 PL DT'!$R$315</definedName>
    <definedName name="QB_FORMULA_3" localSheetId="9" hidden="1">'P1.1.3.3 BS DT'!$R$484,'P1.1.3.3 BS DT'!$S$484,'P1.1.3.3 BS DT'!$Q$613,'P1.1.3.3 BS DT'!$R$613,'P1.1.3.3 BS DT'!$S$613,'P1.1.3.3 BS DT'!$Q$614,'P1.1.3.3 BS DT'!$R$614,'P1.1.3.3 BS DT'!$S$614,'P1.1.3.3 BS DT'!$Q$667,'P1.1.3.3 BS DT'!$R$667,'P1.1.3.3 BS DT'!$S$667,'P1.1.3.3 BS DT'!$S$670,'P1.1.3.3 BS DT'!$S$672,'P1.1.3.3 BS DT'!$S$674,'P1.1.3.3 BS DT'!$S$676,'P1.1.3.3 BS DT'!$S$677</definedName>
    <definedName name="QB_FORMULA_4" localSheetId="3" hidden="1">'E1.1.3 PL DT'!$R$120,'E1.1.3 PL DT'!$S$120,'E1.1.3 PL DT'!$Q$130,'E1.1.3 PL DT'!$R$130,'E1.1.3 PL DT'!$S$130,'E1.1.3 PL DT'!$Q$131,'E1.1.3 PL DT'!$R$131,'E1.1.3 PL DT'!$S$131,'E1.1.3 PL DT'!$Q$137,'E1.1.3 PL DT'!$R$137,'E1.1.3 PL DT'!$S$137,'E1.1.3 PL DT'!$Q$138,'E1.1.3 PL DT'!$R$138,'E1.1.3 PL DT'!$S$138,'E1.1.3 PL DT'!$Q$147,'E1.1.3 PL DT'!$R$147</definedName>
    <definedName name="QB_FORMULA_4" localSheetId="5" hidden="1">'E1.2.3 BS DT'!$S$241,'E1.2.3 BS DT'!$S$244,'E1.2.3 BS DT'!$S$246,'E1.2.3 BS DT'!$Q$256,'E1.2.3 BS DT'!$R$256,'E1.2.3 BS DT'!$S$256,'E1.2.3 BS DT'!$Q$265,'E1.2.3 BS DT'!$R$265,'E1.2.3 BS DT'!$S$265,'E1.2.3 BS DT'!$Q$270,'E1.2.3 BS DT'!$R$270,'E1.2.3 BS DT'!$S$270,'E1.2.3 BS DT'!$Q$278,'E1.2.3 BS DT'!$R$278,'E1.2.3 BS DT'!$S$278,'E1.2.3 BS DT'!$Q$287</definedName>
    <definedName name="QB_FORMULA_4" localSheetId="7" hidden="1">'P1.1.2.3 PL DT'!$S$315,'P1.1.2.3 PL DT'!$T$315,'P1.1.2.3 PL DT'!$R$322,'P1.1.2.3 PL DT'!$S$322,'P1.1.2.3 PL DT'!$T$322,'P1.1.2.3 PL DT'!$R$325,'P1.1.2.3 PL DT'!$S$325,'P1.1.2.3 PL DT'!$T$325,'P1.1.2.3 PL DT'!$R$350,'P1.1.2.3 PL DT'!$S$350,'P1.1.2.3 PL DT'!$T$350,'P1.1.2.3 PL DT'!$R$355,'P1.1.2.3 PL DT'!$S$355,'P1.1.2.3 PL DT'!$T$355,'P1.1.2.3 PL DT'!$R$362,'P1.1.2.3 PL DT'!$S$362</definedName>
    <definedName name="QB_FORMULA_4" localSheetId="9" hidden="1">'P1.1.3.3 BS DT'!$Q$678,'P1.1.3.3 BS DT'!$R$678,'P1.1.3.3 BS DT'!$S$678,'P1.1.3.3 BS DT'!$Q$805,'P1.1.3.3 BS DT'!$R$805,'P1.1.3.3 BS DT'!$S$805,'P1.1.3.3 BS DT'!$S$807,'P1.1.3.3 BS DT'!$Q$814,'P1.1.3.3 BS DT'!$R$814,'P1.1.3.3 BS DT'!$S$814,'P1.1.3.3 BS DT'!$Q$883,'P1.1.3.3 BS DT'!$R$883,'P1.1.3.3 BS DT'!$S$883,'P1.1.3.3 BS DT'!$Q$884,'P1.1.3.3 BS DT'!$R$884,'P1.1.3.3 BS DT'!$S$884</definedName>
    <definedName name="QB_FORMULA_5" localSheetId="3" hidden="1">'E1.1.3 PL DT'!$S$147,'E1.1.3 PL DT'!$Q$155,'E1.1.3 PL DT'!$R$155,'E1.1.3 PL DT'!$S$155,'E1.1.3 PL DT'!$Q$163,'E1.1.3 PL DT'!$R$163,'E1.1.3 PL DT'!$S$163,'E1.1.3 PL DT'!$Q$171,'E1.1.3 PL DT'!$R$171,'E1.1.3 PL DT'!$S$171,'E1.1.3 PL DT'!$Q$172,'E1.1.3 PL DT'!$R$172,'E1.1.3 PL DT'!$S$172,'E1.1.3 PL DT'!$Q$176,'E1.1.3 PL DT'!$R$176,'E1.1.3 PL DT'!$S$176</definedName>
    <definedName name="QB_FORMULA_5" localSheetId="5" hidden="1">'E1.2.3 BS DT'!$R$287,'E1.2.3 BS DT'!$S$287,'E1.2.3 BS DT'!$Q$295,'E1.2.3 BS DT'!$R$295,'E1.2.3 BS DT'!$S$295,'E1.2.3 BS DT'!$Q$304,'E1.2.3 BS DT'!$R$304,'E1.2.3 BS DT'!$S$304,'E1.2.3 BS DT'!$Q$313,'E1.2.3 BS DT'!$R$313,'E1.2.3 BS DT'!$S$313,'E1.2.3 BS DT'!$S$315,'E1.2.3 BS DT'!$Q$324,'E1.2.3 BS DT'!$R$324,'E1.2.3 BS DT'!$S$324,'E1.2.3 BS DT'!$S$326</definedName>
    <definedName name="QB_FORMULA_5" localSheetId="7" hidden="1">'P1.1.2.3 PL DT'!$T$362,'P1.1.2.3 PL DT'!$R$365,'P1.1.2.3 PL DT'!$S$365,'P1.1.2.3 PL DT'!$T$365,'P1.1.2.3 PL DT'!$R$366,'P1.1.2.3 PL DT'!$S$366,'P1.1.2.3 PL DT'!$T$366,'P1.1.2.3 PL DT'!$R$367,'P1.1.2.3 PL DT'!$S$367,'P1.1.2.3 PL DT'!$T$367,'P1.1.2.3 PL DT'!$R$388,'P1.1.2.3 PL DT'!$S$388,'P1.1.2.3 PL DT'!$T$388,'P1.1.2.3 PL DT'!$R$391,'P1.1.2.3 PL DT'!$S$391,'P1.1.2.3 PL DT'!$T$391</definedName>
    <definedName name="QB_FORMULA_5" localSheetId="9" hidden="1">'P1.1.3.3 BS DT'!$Q$885,'P1.1.3.3 BS DT'!$R$885,'P1.1.3.3 BS DT'!$S$885,'P1.1.3.3 BS DT'!$Q$889,'P1.1.3.3 BS DT'!$R$889,'P1.1.3.3 BS DT'!$S$889,'P1.1.3.3 BS DT'!$Q$892,'P1.1.3.3 BS DT'!$R$892,'P1.1.3.3 BS DT'!$S$892,'P1.1.3.3 BS DT'!$Q$906,'P1.1.3.3 BS DT'!$R$906,'P1.1.3.3 BS DT'!$S$906,'P1.1.3.3 BS DT'!$Q$907,'P1.1.3.3 BS DT'!$R$907,'P1.1.3.3 BS DT'!$S$907,'P1.1.3.3 BS DT'!$Q$908</definedName>
    <definedName name="QB_FORMULA_6" localSheetId="3" hidden="1">'E1.1.3 PL DT'!$Q$177,'E1.1.3 PL DT'!$R$177,'E1.1.3 PL DT'!$S$177,'E1.1.3 PL DT'!$Q$181,'E1.1.3 PL DT'!$R$181,'E1.1.3 PL DT'!$S$181,'E1.1.3 PL DT'!$Q$185,'E1.1.3 PL DT'!$R$185,'E1.1.3 PL DT'!$S$185,'E1.1.3 PL DT'!$Q$188,'E1.1.3 PL DT'!$R$188,'E1.1.3 PL DT'!$S$188,'E1.1.3 PL DT'!$Q$191,'E1.1.3 PL DT'!$R$191,'E1.1.3 PL DT'!$S$191,'E1.1.3 PL DT'!$Q$192</definedName>
    <definedName name="QB_FORMULA_6" localSheetId="5" hidden="1">'E1.2.3 BS DT'!$Q$327,'E1.2.3 BS DT'!$R$327,'E1.2.3 BS DT'!$S$327,'E1.2.3 BS DT'!$Q$344,'E1.2.3 BS DT'!$R$344,'E1.2.3 BS DT'!$S$344,'E1.2.3 BS DT'!$Q$345,'E1.2.3 BS DT'!$R$345,'E1.2.3 BS DT'!$S$345,'E1.2.3 BS DT'!$Q$346,'E1.2.3 BS DT'!$R$346,'E1.2.3 BS DT'!$S$346,'E1.2.3 BS DT'!$Q$350,'E1.2.3 BS DT'!$R$350,'E1.2.3 BS DT'!$S$350,'E1.2.3 BS DT'!$S$352</definedName>
    <definedName name="QB_FORMULA_6" localSheetId="7" hidden="1">'P1.1.2.3 PL DT'!$R$395,'P1.1.2.3 PL DT'!$S$395,'P1.1.2.3 PL DT'!$T$395,'P1.1.2.3 PL DT'!$R$399,'P1.1.2.3 PL DT'!$S$399,'P1.1.2.3 PL DT'!$T$399,'P1.1.2.3 PL DT'!$R$400,'P1.1.2.3 PL DT'!$S$400,'P1.1.2.3 PL DT'!$T$400,'P1.1.2.3 PL DT'!$R$415,'P1.1.2.3 PL DT'!$S$415,'P1.1.2.3 PL DT'!$T$415,'P1.1.2.3 PL DT'!$R$429,'P1.1.2.3 PL DT'!$S$429,'P1.1.2.3 PL DT'!$T$429,'P1.1.2.3 PL DT'!$R$443</definedName>
    <definedName name="QB_FORMULA_6" localSheetId="9" hidden="1">'P1.1.3.3 BS DT'!$R$908,'P1.1.3.3 BS DT'!$S$908,'P1.1.3.3 BS DT'!$Q$917,'P1.1.3.3 BS DT'!$R$917,'P1.1.3.3 BS DT'!$S$917,'P1.1.3.3 BS DT'!$S$920,'P1.1.3.3 BS DT'!$S$922,'P1.1.3.3 BS DT'!$S$924,'P1.1.3.3 BS DT'!$S$925,'P1.1.3.3 BS DT'!$Q$931,'P1.1.3.3 BS DT'!$R$931,'P1.1.3.3 BS DT'!$S$931,'P1.1.3.3 BS DT'!$Q$932,'P1.1.3.3 BS DT'!$R$932,'P1.1.3.3 BS DT'!$S$932</definedName>
    <definedName name="QB_FORMULA_7" localSheetId="3" hidden="1">'E1.1.3 PL DT'!$R$192,'E1.1.3 PL DT'!$S$192,'E1.1.3 PL DT'!$Q$193,'E1.1.3 PL DT'!$R$193,'E1.1.3 PL DT'!$S$193,'E1.1.3 PL DT'!$Q$194,'E1.1.3 PL DT'!$R$194,'E1.1.3 PL DT'!$S$194,'E1.1.3 PL DT'!$Q$199,'E1.1.3 PL DT'!$R$199,'E1.1.3 PL DT'!$S$199,'E1.1.3 PL DT'!$Q$200,'E1.1.3 PL DT'!$R$200,'E1.1.3 PL DT'!$S$200,'E1.1.3 PL DT'!$Q$201,'E1.1.3 PL DT'!$R$201</definedName>
    <definedName name="QB_FORMULA_7" localSheetId="5" hidden="1">'E1.2.3 BS DT'!$S$354,'E1.2.3 BS DT'!$Q$357,'E1.2.3 BS DT'!$R$357,'E1.2.3 BS DT'!$S$357,'E1.2.3 BS DT'!$S$359,'E1.2.3 BS DT'!$Q$362,'E1.2.3 BS DT'!$R$362,'E1.2.3 BS DT'!$S$362,'E1.2.3 BS DT'!$S$364,'E1.2.3 BS DT'!$Q$365,'E1.2.3 BS DT'!$R$365,'E1.2.3 BS DT'!$S$365,'E1.2.3 BS DT'!$Q$366,'E1.2.3 BS DT'!$R$366,'E1.2.3 BS DT'!$S$366,'E1.2.3 BS DT'!$S$369</definedName>
    <definedName name="QB_FORMULA_7" localSheetId="7" hidden="1">'P1.1.2.3 PL DT'!$S$443,'P1.1.2.3 PL DT'!$T$443,'P1.1.2.3 PL DT'!$R$444,'P1.1.2.3 PL DT'!$S$444,'P1.1.2.3 PL DT'!$T$444,'P1.1.2.3 PL DT'!$R$445,'P1.1.2.3 PL DT'!$S$445,'P1.1.2.3 PL DT'!$T$445,'P1.1.2.3 PL DT'!$R$446,'P1.1.2.3 PL DT'!$S$446,'P1.1.2.3 PL DT'!$T$446,'P1.1.2.3 PL DT'!$R$451,'P1.1.2.3 PL DT'!$S$451,'P1.1.2.3 PL DT'!$T$451,'P1.1.2.3 PL DT'!$R$452,'P1.1.2.3 PL DT'!$S$452</definedName>
    <definedName name="QB_FORMULA_8" localSheetId="3" hidden="1">'E1.1.3 PL DT'!$S$201,'E1.1.3 PL DT'!$Q$202,'E1.1.3 PL DT'!$R$202,'E1.1.3 PL DT'!$S$202</definedName>
    <definedName name="QB_FORMULA_8" localSheetId="5" hidden="1">'E1.2.3 BS DT'!$S$371,'E1.2.3 BS DT'!$S$373,'E1.2.3 BS DT'!$Q$378,'E1.2.3 BS DT'!$R$378,'E1.2.3 BS DT'!$S$378,'E1.2.3 BS DT'!$Q$379,'E1.2.3 BS DT'!$R$379,'E1.2.3 BS DT'!$S$379</definedName>
    <definedName name="QB_FORMULA_8" localSheetId="7" hidden="1">'P1.1.2.3 PL DT'!$T$452,'P1.1.2.3 PL DT'!$R$453,'P1.1.2.3 PL DT'!$S$453,'P1.1.2.3 PL DT'!$T$453,'P1.1.2.3 PL DT'!$R$454,'P1.1.2.3 PL DT'!$S$454,'P1.1.2.3 PL DT'!$T$454</definedName>
    <definedName name="QB_ROW_1" localSheetId="4" hidden="1">'E1.2.2 BS ST'!$A$5</definedName>
    <definedName name="QB_ROW_1" localSheetId="5" hidden="1">'E1.2.3 BS DT'!$A$5</definedName>
    <definedName name="QB_ROW_1" localSheetId="8" hidden="1">'P1.1.3.1 BS ST'!$A$5</definedName>
    <definedName name="QB_ROW_1" localSheetId="9" hidden="1">'P1.1.3.3 BS DT'!$A$5</definedName>
    <definedName name="QB_ROW_100030" localSheetId="9" hidden="1">'P1.1.3.3 BS DT'!$D$890</definedName>
    <definedName name="QB_ROW_100230" localSheetId="8" hidden="1">'P1.1.3.1 BS ST'!$D$45</definedName>
    <definedName name="QB_ROW_10030" localSheetId="5" hidden="1">'E1.2.3 BS DT'!$D$153</definedName>
    <definedName name="QB_ROW_10030" localSheetId="9" hidden="1">'P1.1.3.3 BS DT'!$D$476</definedName>
    <definedName name="QB_ROW_10031" localSheetId="4" hidden="1">'E1.2.2 BS ST'!$D$36</definedName>
    <definedName name="QB_ROW_10031" localSheetId="5" hidden="1">'E1.2.3 BS DT'!$D$177</definedName>
    <definedName name="QB_ROW_10031" localSheetId="8" hidden="1">'P1.1.3.1 BS ST'!$D$31</definedName>
    <definedName name="QB_ROW_10031" localSheetId="9" hidden="1">'P1.1.3.3 BS DT'!$D$488</definedName>
    <definedName name="QB_ROW_100330" localSheetId="9" hidden="1">'P1.1.3.3 BS DT'!$D$892</definedName>
    <definedName name="QB_ROW_1011" localSheetId="4" hidden="1">'E1.2.2 BS ST'!$B$6</definedName>
    <definedName name="QB_ROW_1011" localSheetId="5" hidden="1">'E1.2.3 BS DT'!$B$6</definedName>
    <definedName name="QB_ROW_1011" localSheetId="8" hidden="1">'P1.1.3.1 BS ST'!$B$6</definedName>
    <definedName name="QB_ROW_1011" localSheetId="9" hidden="1">'P1.1.3.3 BS DT'!$B$6</definedName>
    <definedName name="QB_ROW_1020" localSheetId="5" hidden="1">'E1.2.3 BS DT'!$C$368</definedName>
    <definedName name="QB_ROW_1020" localSheetId="9" hidden="1">'P1.1.3.3 BS DT'!$C$910</definedName>
    <definedName name="QB_ROW_102020" localSheetId="5" hidden="1">'E1.2.3 BS DT'!$C$370</definedName>
    <definedName name="QB_ROW_102210" localSheetId="1" hidden="1">'C1.9.1 TB'!$B$43</definedName>
    <definedName name="QB_ROW_102220" localSheetId="4" hidden="1">'E1.2.2 BS ST'!$C$67</definedName>
    <definedName name="QB_ROW_10230" localSheetId="8" hidden="1">'P1.1.3.1 BS ST'!$D$24</definedName>
    <definedName name="QB_ROW_102320" localSheetId="5" hidden="1">'E1.2.3 BS DT'!$C$371</definedName>
    <definedName name="QB_ROW_103030" localSheetId="5" hidden="1">'E1.2.3 BS DT'!$D$363</definedName>
    <definedName name="QB_ROW_103210" localSheetId="1" hidden="1">'C1.9.1 TB'!$B$41</definedName>
    <definedName name="QB_ROW_103230" localSheetId="4" hidden="1">'E1.2.2 BS ST'!$D$62</definedName>
    <definedName name="QB_ROW_10330" localSheetId="5" hidden="1">'E1.2.3 BS DT'!$D$154</definedName>
    <definedName name="QB_ROW_10330" localSheetId="9" hidden="1">'P1.1.3.3 BS DT'!$D$477</definedName>
    <definedName name="QB_ROW_10331" localSheetId="4" hidden="1">'E1.2.2 BS ST'!$D$38</definedName>
    <definedName name="QB_ROW_10331" localSheetId="5" hidden="1">'E1.2.3 BS DT'!$D$228</definedName>
    <definedName name="QB_ROW_10331" localSheetId="8" hidden="1">'P1.1.3.1 BS ST'!$D$33</definedName>
    <definedName name="QB_ROW_10331" localSheetId="9" hidden="1">'P1.1.3.3 BS DT'!$D$614</definedName>
    <definedName name="QB_ROW_103330" localSheetId="5" hidden="1">'E1.2.3 BS DT'!$D$364</definedName>
    <definedName name="QB_ROW_104030" localSheetId="5" hidden="1">'E1.2.3 BS DT'!$D$358</definedName>
    <definedName name="QB_ROW_104210" localSheetId="1" hidden="1">'C1.9.1 TB'!$B$39</definedName>
    <definedName name="QB_ROW_104230" localSheetId="4" hidden="1">'E1.2.2 BS ST'!$D$60</definedName>
    <definedName name="QB_ROW_104330" localSheetId="5" hidden="1">'E1.2.3 BS DT'!$D$359</definedName>
    <definedName name="QB_ROW_105050" localSheetId="3" hidden="1">'E1.1.3 PL DT'!$F$140</definedName>
    <definedName name="QB_ROW_105060" localSheetId="7" hidden="1">'P1.1.2.3 PL DT'!$G$17</definedName>
    <definedName name="QB_ROW_105210" localSheetId="1" hidden="1">'C1.9.1 TB'!$B$68</definedName>
    <definedName name="QB_ROW_105250" localSheetId="2" hidden="1">'E1.1.2 PL ST'!$F$42</definedName>
    <definedName name="QB_ROW_105260" localSheetId="6" hidden="1">'P1.1.2.1 PL ST'!$G$11</definedName>
    <definedName name="QB_ROW_105350" localSheetId="3" hidden="1">'E1.1.3 PL DT'!$F$147</definedName>
    <definedName name="QB_ROW_105360" localSheetId="7" hidden="1">'P1.1.2.3 PL DT'!$G$19</definedName>
    <definedName name="QB_ROW_106050" localSheetId="5" hidden="1">'E1.2.3 BS DT'!$F$305</definedName>
    <definedName name="QB_ROW_106050" localSheetId="9" hidden="1">'P1.1.3.3 BS DT'!$F$673</definedName>
    <definedName name="QB_ROW_106210" localSheetId="1" hidden="1">'C1.9.1 TB'!$B$32</definedName>
    <definedName name="QB_ROW_106250" localSheetId="4" hidden="1">'E1.2.2 BS ST'!$F$49</definedName>
    <definedName name="QB_ROW_106350" localSheetId="5" hidden="1">'E1.2.3 BS DT'!$F$313</definedName>
    <definedName name="QB_ROW_106350" localSheetId="9" hidden="1">'P1.1.3.3 BS DT'!$F$674</definedName>
    <definedName name="QB_ROW_107050" localSheetId="5" hidden="1">'E1.2.3 BS DT'!$F$266</definedName>
    <definedName name="QB_ROW_107050" localSheetId="9" hidden="1">'P1.1.3.3 BS DT'!$F$669</definedName>
    <definedName name="QB_ROW_107210" localSheetId="1" hidden="1">'C1.9.1 TB'!$B$27</definedName>
    <definedName name="QB_ROW_107350" localSheetId="5" hidden="1">'E1.2.3 BS DT'!$F$270</definedName>
    <definedName name="QB_ROW_107350" localSheetId="9" hidden="1">'P1.1.3.3 BS DT'!$F$670</definedName>
    <definedName name="QB_ROW_108050" localSheetId="5" hidden="1">'E1.2.3 BS DT'!$F$271</definedName>
    <definedName name="QB_ROW_108210" localSheetId="1" hidden="1">'C1.9.1 TB'!$B$28</definedName>
    <definedName name="QB_ROW_108350" localSheetId="5" hidden="1">'E1.2.3 BS DT'!$F$278</definedName>
    <definedName name="QB_ROW_109050" localSheetId="3" hidden="1">'E1.1.3 PL DT'!$F$156</definedName>
    <definedName name="QB_ROW_109210" localSheetId="1" hidden="1">'C1.9.1 TB'!$B$70</definedName>
    <definedName name="QB_ROW_109250" localSheetId="2" hidden="1">'E1.1.2 PL ST'!$F$44</definedName>
    <definedName name="QB_ROW_109350" localSheetId="3" hidden="1">'E1.1.3 PL DT'!$F$163</definedName>
    <definedName name="QB_ROW_110050" localSheetId="5" hidden="1">'E1.2.3 BS DT'!$F$248</definedName>
    <definedName name="QB_ROW_110210" localSheetId="1" hidden="1">'C1.9.1 TB'!$B$25</definedName>
    <definedName name="QB_ROW_110250" localSheetId="4" hidden="1">'E1.2.2 BS ST'!$F$45</definedName>
    <definedName name="QB_ROW_11030" localSheetId="5" hidden="1">'E1.2.3 BS DT'!$D$155</definedName>
    <definedName name="QB_ROW_11031" localSheetId="4" hidden="1">'E1.2.2 BS ST'!$D$39</definedName>
    <definedName name="QB_ROW_11031" localSheetId="5" hidden="1">'E1.2.3 BS DT'!$D$229</definedName>
    <definedName name="QB_ROW_11031" localSheetId="8" hidden="1">'P1.1.3.1 BS ST'!$D$34</definedName>
    <definedName name="QB_ROW_11031" localSheetId="9" hidden="1">'P1.1.3.3 BS DT'!$D$615</definedName>
    <definedName name="QB_ROW_110350" localSheetId="5" hidden="1">'E1.2.3 BS DT'!$F$256</definedName>
    <definedName name="QB_ROW_11040" localSheetId="9" hidden="1">'P1.1.3.3 BS DT'!$E$489</definedName>
    <definedName name="QB_ROW_111050" localSheetId="5" hidden="1">'E1.2.3 BS DT'!$F$257</definedName>
    <definedName name="QB_ROW_111210" localSheetId="1" hidden="1">'C1.9.1 TB'!$B$26</definedName>
    <definedName name="QB_ROW_111250" localSheetId="4" hidden="1">'E1.2.2 BS ST'!$F$46</definedName>
    <definedName name="QB_ROW_111350" localSheetId="5" hidden="1">'E1.2.3 BS DT'!$F$265</definedName>
    <definedName name="QB_ROW_112050" localSheetId="3" hidden="1">'E1.1.3 PL DT'!$F$148</definedName>
    <definedName name="QB_ROW_112210" localSheetId="1" hidden="1">'C1.9.1 TB'!$B$69</definedName>
    <definedName name="QB_ROW_112250" localSheetId="2" hidden="1">'E1.1.2 PL ST'!$F$43</definedName>
    <definedName name="QB_ROW_112350" localSheetId="3" hidden="1">'E1.1.3 PL DT'!$F$155</definedName>
    <definedName name="QB_ROW_11240" localSheetId="8" hidden="1">'P1.1.3.1 BS ST'!$E$32</definedName>
    <definedName name="QB_ROW_113050" localSheetId="5" hidden="1">'E1.2.3 BS DT'!$F$279</definedName>
    <definedName name="QB_ROW_113210" localSheetId="1" hidden="1">'C1.9.1 TB'!$B$29</definedName>
    <definedName name="QB_ROW_113250" localSheetId="4" hidden="1">'E1.2.2 BS ST'!$F$47</definedName>
    <definedName name="QB_ROW_11330" localSheetId="5" hidden="1">'E1.2.3 BS DT'!$D$156</definedName>
    <definedName name="QB_ROW_11331" localSheetId="4" hidden="1">'E1.2.2 BS ST'!$D$42</definedName>
    <definedName name="QB_ROW_11331" localSheetId="5" hidden="1">'E1.2.3 BS DT'!$D$241</definedName>
    <definedName name="QB_ROW_11331" localSheetId="8" hidden="1">'P1.1.3.1 BS ST'!$D$36</definedName>
    <definedName name="QB_ROW_11331" localSheetId="9" hidden="1">'P1.1.3.3 BS DT'!$D$678</definedName>
    <definedName name="QB_ROW_113350" localSheetId="5" hidden="1">'E1.2.3 BS DT'!$F$287</definedName>
    <definedName name="QB_ROW_11340" localSheetId="9" hidden="1">'P1.1.3.3 BS DT'!$E$613</definedName>
    <definedName name="QB_ROW_114050" localSheetId="5" hidden="1">'E1.2.3 BS DT'!$F$296</definedName>
    <definedName name="QB_ROW_114210" localSheetId="1" hidden="1">'C1.9.1 TB'!$B$31</definedName>
    <definedName name="QB_ROW_114250" localSheetId="4" hidden="1">'E1.2.2 BS ST'!$F$48</definedName>
    <definedName name="QB_ROW_114350" localSheetId="5" hidden="1">'E1.2.3 BS DT'!$F$304</definedName>
    <definedName name="QB_ROW_115050" localSheetId="5" hidden="1">'E1.2.3 BS DT'!$F$288</definedName>
    <definedName name="QB_ROW_115210" localSheetId="1" hidden="1">'C1.9.1 TB'!$B$30</definedName>
    <definedName name="QB_ROW_115350" localSheetId="5" hidden="1">'E1.2.3 BS DT'!$F$295</definedName>
    <definedName name="QB_ROW_116050" localSheetId="3" hidden="1">'E1.1.3 PL DT'!$F$164</definedName>
    <definedName name="QB_ROW_116210" localSheetId="1" hidden="1">'C1.9.1 TB'!$B$71</definedName>
    <definedName name="QB_ROW_116250" localSheetId="2" hidden="1">'E1.1.2 PL ST'!$F$45</definedName>
    <definedName name="QB_ROW_116350" localSheetId="3" hidden="1">'E1.1.3 PL DT'!$F$171</definedName>
    <definedName name="QB_ROW_117030" localSheetId="5" hidden="1">'E1.2.3 BS DT'!$D$351</definedName>
    <definedName name="QB_ROW_117210" localSheetId="1" hidden="1">'C1.9.1 TB'!$B$36</definedName>
    <definedName name="QB_ROW_117230" localSheetId="4" hidden="1">'E1.2.2 BS ST'!$D$57</definedName>
    <definedName name="QB_ROW_117330" localSheetId="5" hidden="1">'E1.2.3 BS DT'!$D$352</definedName>
    <definedName name="QB_ROW_118030" localSheetId="5" hidden="1">'E1.2.3 BS DT'!$D$353</definedName>
    <definedName name="QB_ROW_118210" localSheetId="1" hidden="1">'C1.9.1 TB'!$B$37</definedName>
    <definedName name="QB_ROW_118230" localSheetId="4" hidden="1">'E1.2.2 BS ST'!$D$58</definedName>
    <definedName name="QB_ROW_118330" localSheetId="5" hidden="1">'E1.2.3 BS DT'!$D$354</definedName>
    <definedName name="QB_ROW_119210" localSheetId="1" hidden="1">'C1.9.1 TB'!$B$52</definedName>
    <definedName name="QB_ROW_12031" localSheetId="4" hidden="1">'E1.2.2 BS ST'!$D$43</definedName>
    <definedName name="QB_ROW_12031" localSheetId="5" hidden="1">'E1.2.3 BS DT'!$D$242</definedName>
    <definedName name="QB_ROW_12031" localSheetId="8" hidden="1">'P1.1.3.1 BS ST'!$D$37</definedName>
    <definedName name="QB_ROW_12031" localSheetId="9" hidden="1">'P1.1.3.3 BS DT'!$D$679</definedName>
    <definedName name="QB_ROW_12040" localSheetId="5" hidden="1">'E1.2.3 BS DT'!$E$178</definedName>
    <definedName name="QB_ROW_12040" localSheetId="9" hidden="1">'P1.1.3.3 BS DT'!$E$616</definedName>
    <definedName name="QB_ROW_1210" localSheetId="1" hidden="1">'C1.9.1 TB'!$B$42</definedName>
    <definedName name="QB_ROW_121050" localSheetId="3" hidden="1">'E1.1.3 PL DT'!$F$43</definedName>
    <definedName name="QB_ROW_121210" localSheetId="1" hidden="1">'C1.9.1 TB'!$B$51</definedName>
    <definedName name="QB_ROW_121250" localSheetId="2" hidden="1">'E1.1.2 PL ST'!$F$13</definedName>
    <definedName name="QB_ROW_121350" localSheetId="3" hidden="1">'E1.1.3 PL DT'!$F$45</definedName>
    <definedName name="QB_ROW_1220" localSheetId="4" hidden="1">'E1.2.2 BS ST'!$C$66</definedName>
    <definedName name="QB_ROW_1220" localSheetId="8" hidden="1">'P1.1.3.1 BS ST'!$C$50</definedName>
    <definedName name="QB_ROW_12210" localSheetId="1" hidden="1">'C1.9.1 TB'!$B$22</definedName>
    <definedName name="QB_ROW_122210" localSheetId="1" hidden="1">'C1.9.1 TB'!$B$46</definedName>
    <definedName name="QB_ROW_12240" localSheetId="4" hidden="1">'E1.2.2 BS ST'!$E$37</definedName>
    <definedName name="QB_ROW_12240" localSheetId="8" hidden="1">'P1.1.3.1 BS ST'!$E$35</definedName>
    <definedName name="QB_ROW_12331" localSheetId="4" hidden="1">'E1.2.2 BS ST'!$D$53</definedName>
    <definedName name="QB_ROW_12331" localSheetId="5" hidden="1">'E1.2.3 BS DT'!$D$345</definedName>
    <definedName name="QB_ROW_12331" localSheetId="8" hidden="1">'P1.1.3.1 BS ST'!$D$41</definedName>
    <definedName name="QB_ROW_12331" localSheetId="9" hidden="1">'P1.1.3.3 BS DT'!$D$884</definedName>
    <definedName name="QB_ROW_12340" localSheetId="5" hidden="1">'E1.2.3 BS DT'!$E$227</definedName>
    <definedName name="QB_ROW_12340" localSheetId="9" hidden="1">'P1.1.3.3 BS DT'!$E$667</definedName>
    <definedName name="QB_ROW_124050" localSheetId="5" hidden="1">'E1.2.3 BS DT'!$F$316</definedName>
    <definedName name="QB_ROW_124210" localSheetId="1" hidden="1">'C1.9.1 TB'!$B$33</definedName>
    <definedName name="QB_ROW_124250" localSheetId="4" hidden="1">'E1.2.2 BS ST'!$F$50</definedName>
    <definedName name="QB_ROW_124350" localSheetId="5" hidden="1">'E1.2.3 BS DT'!$F$324</definedName>
    <definedName name="QB_ROW_125050" localSheetId="3" hidden="1">'E1.1.3 PL DT'!$F$91</definedName>
    <definedName name="QB_ROW_125210" localSheetId="1" hidden="1">'C1.9.1 TB'!$B$59</definedName>
    <definedName name="QB_ROW_125250" localSheetId="2" hidden="1">'E1.1.2 PL ST'!$F$23</definedName>
    <definedName name="QB_ROW_125350" localSheetId="3" hidden="1">'E1.1.3 PL DT'!$F$93</definedName>
    <definedName name="QB_ROW_126040" localSheetId="5" hidden="1">'E1.2.3 BS DT'!$E$234</definedName>
    <definedName name="QB_ROW_126210" localSheetId="1" hidden="1">'C1.9.1 TB'!$B$24</definedName>
    <definedName name="QB_ROW_126240" localSheetId="4" hidden="1">'E1.2.2 BS ST'!$E$41</definedName>
    <definedName name="QB_ROW_126340" localSheetId="5" hidden="1">'E1.2.3 BS DT'!$E$240</definedName>
    <definedName name="QB_ROW_127210" localSheetId="1" hidden="1">'C1.9.1 TB'!$B$72</definedName>
    <definedName name="QB_ROW_128040" localSheetId="2" hidden="1">'E1.1.2 PL ST'!$E$12</definedName>
    <definedName name="QB_ROW_128040" localSheetId="3" hidden="1">'E1.1.3 PL DT'!$E$42</definedName>
    <definedName name="QB_ROW_128340" localSheetId="2" hidden="1">'E1.1.2 PL ST'!$E$14</definedName>
    <definedName name="QB_ROW_128340" localSheetId="3" hidden="1">'E1.1.3 PL DT'!$E$46</definedName>
    <definedName name="QB_ROW_130040" localSheetId="5" hidden="1">'E1.2.3 BS DT'!$E$243</definedName>
    <definedName name="QB_ROW_13021" localSheetId="4" hidden="1">'E1.2.2 BS ST'!$C$55</definedName>
    <definedName name="QB_ROW_13021" localSheetId="5" hidden="1">'E1.2.3 BS DT'!$C$347</definedName>
    <definedName name="QB_ROW_13021" localSheetId="8" hidden="1">'P1.1.3.1 BS ST'!$C$43</definedName>
    <definedName name="QB_ROW_13021" localSheetId="9" hidden="1">'P1.1.3.3 BS DT'!$C$886</definedName>
    <definedName name="QB_ROW_130340" localSheetId="5" hidden="1">'E1.2.3 BS DT'!$E$244</definedName>
    <definedName name="QB_ROW_13040" localSheetId="9" hidden="1">'P1.1.3.3 BS DT'!$E$806</definedName>
    <definedName name="QB_ROW_1311" localSheetId="4" hidden="1">'E1.2.2 BS ST'!$B$20</definedName>
    <definedName name="QB_ROW_1311" localSheetId="5" hidden="1">'E1.2.3 BS DT'!$B$148</definedName>
    <definedName name="QB_ROW_1311" localSheetId="8" hidden="1">'P1.1.3.1 BS ST'!$B$20</definedName>
    <definedName name="QB_ROW_1311" localSheetId="9" hidden="1">'P1.1.3.3 BS DT'!$B$470</definedName>
    <definedName name="QB_ROW_1320" localSheetId="5" hidden="1">'E1.2.3 BS DT'!$C$369</definedName>
    <definedName name="QB_ROW_1320" localSheetId="9" hidden="1">'P1.1.3.3 BS DT'!$C$917</definedName>
    <definedName name="QB_ROW_13321" localSheetId="4" hidden="1">'E1.2.2 BS ST'!$C$63</definedName>
    <definedName name="QB_ROW_13321" localSheetId="5" hidden="1">'E1.2.3 BS DT'!$C$365</definedName>
    <definedName name="QB_ROW_13321" localSheetId="8" hidden="1">'P1.1.3.1 BS ST'!$C$47</definedName>
    <definedName name="QB_ROW_13321" localSheetId="9" hidden="1">'P1.1.3.3 BS DT'!$C$907</definedName>
    <definedName name="QB_ROW_13340" localSheetId="9" hidden="1">'P1.1.3.3 BS DT'!$E$807</definedName>
    <definedName name="QB_ROW_14011" localSheetId="4" hidden="1">'E1.2.2 BS ST'!$B$65</definedName>
    <definedName name="QB_ROW_14011" localSheetId="5" hidden="1">'E1.2.3 BS DT'!$B$367</definedName>
    <definedName name="QB_ROW_14011" localSheetId="8" hidden="1">'P1.1.3.1 BS ST'!$B$49</definedName>
    <definedName name="QB_ROW_14011" localSheetId="9" hidden="1">'P1.1.3.3 BS DT'!$B$909</definedName>
    <definedName name="QB_ROW_14050" localSheetId="5" hidden="1">'E1.2.3 BS DT'!$F$314</definedName>
    <definedName name="QB_ROW_143030" localSheetId="5" hidden="1">'E1.2.3 BS DT'!$D$360</definedName>
    <definedName name="QB_ROW_14311" localSheetId="4" hidden="1">'E1.2.2 BS ST'!$B$70</definedName>
    <definedName name="QB_ROW_14311" localSheetId="5" hidden="1">'E1.2.3 BS DT'!$B$378</definedName>
    <definedName name="QB_ROW_14311" localSheetId="8" hidden="1">'P1.1.3.1 BS ST'!$B$53</definedName>
    <definedName name="QB_ROW_14311" localSheetId="9" hidden="1">'P1.1.3.3 BS DT'!$B$931</definedName>
    <definedName name="QB_ROW_143210" localSheetId="1" hidden="1">'C1.9.1 TB'!$B$40</definedName>
    <definedName name="QB_ROW_143230" localSheetId="4" hidden="1">'E1.2.2 BS ST'!$D$61</definedName>
    <definedName name="QB_ROW_143330" localSheetId="5" hidden="1">'E1.2.3 BS DT'!$D$362</definedName>
    <definedName name="QB_ROW_14350" localSheetId="5" hidden="1">'E1.2.3 BS DT'!$F$315</definedName>
    <definedName name="QB_ROW_15040" localSheetId="9" hidden="1">'P1.1.3.3 BS DT'!$E$815</definedName>
    <definedName name="QB_ROW_15240" localSheetId="8" hidden="1">'P1.1.3.1 BS ST'!$E$40</definedName>
    <definedName name="QB_ROW_15340" localSheetId="9" hidden="1">'P1.1.3.3 BS DT'!$E$883</definedName>
    <definedName name="QB_ROW_16030" localSheetId="9" hidden="1">'P1.1.3.3 BS DT'!$D$893</definedName>
    <definedName name="QB_ROW_16040" localSheetId="5" hidden="1">'E1.2.3 BS DT'!$E$328</definedName>
    <definedName name="QB_ROW_16210" localSheetId="1" hidden="1">'C1.9.1 TB'!$B$34</definedName>
    <definedName name="QB_ROW_16230" localSheetId="8" hidden="1">'P1.1.3.1 BS ST'!$D$46</definedName>
    <definedName name="QB_ROW_16240" localSheetId="4" hidden="1">'E1.2.2 BS ST'!$E$52</definedName>
    <definedName name="QB_ROW_16330" localSheetId="9" hidden="1">'P1.1.3.3 BS DT'!$D$906</definedName>
    <definedName name="QB_ROW_16340" localSheetId="5" hidden="1">'E1.2.3 BS DT'!$E$344</definedName>
    <definedName name="QB_ROW_17020" localSheetId="9" hidden="1">'P1.1.3.3 BS DT'!$C$918</definedName>
    <definedName name="QB_ROW_17021" localSheetId="5" hidden="1">'E1.2.3 BS DT'!$C$376</definedName>
    <definedName name="QB_ROW_17021" localSheetId="9" hidden="1">'P1.1.3.3 BS DT'!$C$929</definedName>
    <definedName name="QB_ROW_17030" localSheetId="9" hidden="1">'P1.1.3.3 BS DT'!$D$923</definedName>
    <definedName name="QB_ROW_17040" localSheetId="5" hidden="1">'E1.2.3 BS DT'!$E$245</definedName>
    <definedName name="QB_ROW_17221" localSheetId="4" hidden="1">'E1.2.2 BS ST'!$C$69</definedName>
    <definedName name="QB_ROW_17221" localSheetId="8" hidden="1">'P1.1.3.1 BS ST'!$C$52</definedName>
    <definedName name="QB_ROW_17320" localSheetId="9" hidden="1">'P1.1.3.3 BS DT'!$C$925</definedName>
    <definedName name="QB_ROW_17321" localSheetId="5" hidden="1">'E1.2.3 BS DT'!$C$377</definedName>
    <definedName name="QB_ROW_17321" localSheetId="9" hidden="1">'P1.1.3.3 BS DT'!$C$930</definedName>
    <definedName name="QB_ROW_17330" localSheetId="9" hidden="1">'P1.1.3.3 BS DT'!$D$924</definedName>
    <definedName name="QB_ROW_17340" localSheetId="5" hidden="1">'E1.2.3 BS DT'!$E$246</definedName>
    <definedName name="QB_ROW_18030" localSheetId="5" hidden="1">'E1.2.3 BS DT'!$D$348</definedName>
    <definedName name="QB_ROW_18030" localSheetId="9" hidden="1">'P1.1.3.3 BS DT'!$D$919</definedName>
    <definedName name="QB_ROW_18210" localSheetId="1" hidden="1">'C1.9.1 TB'!$B$35</definedName>
    <definedName name="QB_ROW_18230" localSheetId="4" hidden="1">'E1.2.2 BS ST'!$D$56</definedName>
    <definedName name="QB_ROW_18301" localSheetId="2" hidden="1">'E1.1.2 PL ST'!$A$63</definedName>
    <definedName name="QB_ROW_18301" localSheetId="3" hidden="1">'E1.1.3 PL DT'!$A$202</definedName>
    <definedName name="QB_ROW_18301" localSheetId="6" hidden="1">'P1.1.2.1 PL ST'!$A$65</definedName>
    <definedName name="QB_ROW_18301" localSheetId="7" hidden="1">'P1.1.2.3 PL DT'!$A$454</definedName>
    <definedName name="QB_ROW_18330" localSheetId="5" hidden="1">'E1.2.3 BS DT'!$D$350</definedName>
    <definedName name="QB_ROW_18330" localSheetId="9" hidden="1">'P1.1.3.3 BS DT'!$D$920</definedName>
    <definedName name="QB_ROW_19011" localSheetId="2" hidden="1">'E1.1.2 PL ST'!$B$5</definedName>
    <definedName name="QB_ROW_19011" localSheetId="3" hidden="1">'E1.1.3 PL DT'!$B$5</definedName>
    <definedName name="QB_ROW_19011" localSheetId="6" hidden="1">'P1.1.2.1 PL ST'!$B$5</definedName>
    <definedName name="QB_ROW_19011" localSheetId="7" hidden="1">'P1.1.2.3 PL DT'!$B$5</definedName>
    <definedName name="QB_ROW_19020" localSheetId="5" hidden="1">'E1.2.3 BS DT'!$C$372</definedName>
    <definedName name="QB_ROW_19030" localSheetId="9" hidden="1">'P1.1.3.3 BS DT'!$D$921</definedName>
    <definedName name="QB_ROW_19311" localSheetId="2" hidden="1">'E1.1.2 PL ST'!$B$57</definedName>
    <definedName name="QB_ROW_19311" localSheetId="3" hidden="1">'E1.1.3 PL DT'!$B$194</definedName>
    <definedName name="QB_ROW_19311" localSheetId="6" hidden="1">'P1.1.2.1 PL ST'!$B$59</definedName>
    <definedName name="QB_ROW_19311" localSheetId="7" hidden="1">'P1.1.2.3 PL DT'!$B$446</definedName>
    <definedName name="QB_ROW_19320" localSheetId="5" hidden="1">'E1.2.3 BS DT'!$C$373</definedName>
    <definedName name="QB_ROW_19330" localSheetId="9" hidden="1">'P1.1.3.3 BS DT'!$D$922</definedName>
    <definedName name="QB_ROW_20020" localSheetId="9" hidden="1">'P1.1.3.3 BS DT'!$C$926</definedName>
    <definedName name="QB_ROW_20031" localSheetId="2" hidden="1">'E1.1.2 PL ST'!$D$6</definedName>
    <definedName name="QB_ROW_20031" localSheetId="3" hidden="1">'E1.1.3 PL DT'!$D$6</definedName>
    <definedName name="QB_ROW_20031" localSheetId="6" hidden="1">'P1.1.2.1 PL ST'!$D$6</definedName>
    <definedName name="QB_ROW_20031" localSheetId="7" hidden="1">'P1.1.2.3 PL DT'!$D$6</definedName>
    <definedName name="QB_ROW_2021" localSheetId="4" hidden="1">'E1.2.2 BS ST'!$C$7</definedName>
    <definedName name="QB_ROW_2021" localSheetId="5" hidden="1">'E1.2.3 BS DT'!$C$7</definedName>
    <definedName name="QB_ROW_2021" localSheetId="8" hidden="1">'P1.1.3.1 BS ST'!$C$7</definedName>
    <definedName name="QB_ROW_2021" localSheetId="9" hidden="1">'P1.1.3.3 BS DT'!$C$7</definedName>
    <definedName name="QB_ROW_20220" localSheetId="8" hidden="1">'P1.1.3.1 BS ST'!$C$51</definedName>
    <definedName name="QB_ROW_2030" localSheetId="5" hidden="1">'E1.2.3 BS DT'!$D$8</definedName>
    <definedName name="QB_ROW_2030" localSheetId="9" hidden="1">'P1.1.3.3 BS DT'!$D$8</definedName>
    <definedName name="QB_ROW_20320" localSheetId="9" hidden="1">'P1.1.3.3 BS DT'!$C$928</definedName>
    <definedName name="QB_ROW_20331" localSheetId="2" hidden="1">'E1.1.2 PL ST'!$D$15</definedName>
    <definedName name="QB_ROW_20331" localSheetId="3" hidden="1">'E1.1.3 PL DT'!$D$47</definedName>
    <definedName name="QB_ROW_20331" localSheetId="6" hidden="1">'P1.1.2.1 PL ST'!$D$24</definedName>
    <definedName name="QB_ROW_20331" localSheetId="7" hidden="1">'P1.1.2.3 PL DT'!$D$154</definedName>
    <definedName name="QB_ROW_21031" localSheetId="2" hidden="1">'E1.1.2 PL ST'!$D$27</definedName>
    <definedName name="QB_ROW_21031" localSheetId="3" hidden="1">'E1.1.3 PL DT'!$D$97</definedName>
    <definedName name="QB_ROW_21031" localSheetId="6" hidden="1">'P1.1.2.1 PL ST'!$D$29</definedName>
    <definedName name="QB_ROW_21031" localSheetId="7" hidden="1">'P1.1.2.3 PL DT'!$D$176</definedName>
    <definedName name="QB_ROW_21050" localSheetId="7" hidden="1">'P1.1.2.3 PL DT'!$F$11</definedName>
    <definedName name="QB_ROW_21250" localSheetId="6" hidden="1">'P1.1.2.1 PL ST'!$F$9</definedName>
    <definedName name="QB_ROW_21331" localSheetId="2" hidden="1">'E1.1.2 PL ST'!$D$56</definedName>
    <definedName name="QB_ROW_21331" localSheetId="3" hidden="1">'E1.1.3 PL DT'!$D$193</definedName>
    <definedName name="QB_ROW_21331" localSheetId="6" hidden="1">'P1.1.2.1 PL ST'!$D$58</definedName>
    <definedName name="QB_ROW_21331" localSheetId="7" hidden="1">'P1.1.2.3 PL DT'!$D$445</definedName>
    <definedName name="QB_ROW_21350" localSheetId="7" hidden="1">'P1.1.2.3 PL DT'!$F$15</definedName>
    <definedName name="QB_ROW_22011" localSheetId="2" hidden="1">'E1.1.2 PL ST'!$B$58</definedName>
    <definedName name="QB_ROW_22011" localSheetId="3" hidden="1">'E1.1.3 PL DT'!$B$195</definedName>
    <definedName name="QB_ROW_22011" localSheetId="6" hidden="1">'P1.1.2.1 PL ST'!$B$60</definedName>
    <definedName name="QB_ROW_22011" localSheetId="7" hidden="1">'P1.1.2.3 PL DT'!$B$447</definedName>
    <definedName name="QB_ROW_22020" localSheetId="5" hidden="1">'E1.2.3 BS DT'!$C$374</definedName>
    <definedName name="QB_ROW_22040" localSheetId="7" hidden="1">'P1.1.2.3 PL DT'!$E$7</definedName>
    <definedName name="QB_ROW_2210" localSheetId="1" hidden="1">'C1.9.1 TB'!$B$6</definedName>
    <definedName name="QB_ROW_22210" localSheetId="1" hidden="1">'C1.9.1 TB'!$B$44</definedName>
    <definedName name="QB_ROW_22220" localSheetId="4" hidden="1">'E1.2.2 BS ST'!$C$68</definedName>
    <definedName name="QB_ROW_22240" localSheetId="6" hidden="1">'P1.1.2.1 PL ST'!$E$7</definedName>
    <definedName name="QB_ROW_2230" localSheetId="4" hidden="1">'E1.2.2 BS ST'!$D$8</definedName>
    <definedName name="QB_ROW_2230" localSheetId="8" hidden="1">'P1.1.3.1 BS ST'!$D$8</definedName>
    <definedName name="QB_ROW_22311" localSheetId="2" hidden="1">'E1.1.2 PL ST'!$B$62</definedName>
    <definedName name="QB_ROW_22311" localSheetId="3" hidden="1">'E1.1.3 PL DT'!$B$201</definedName>
    <definedName name="QB_ROW_22311" localSheetId="6" hidden="1">'P1.1.2.1 PL ST'!$B$64</definedName>
    <definedName name="QB_ROW_22311" localSheetId="7" hidden="1">'P1.1.2.3 PL DT'!$B$453</definedName>
    <definedName name="QB_ROW_22320" localSheetId="5" hidden="1">'E1.2.3 BS DT'!$C$375</definedName>
    <definedName name="QB_ROW_22340" localSheetId="7" hidden="1">'P1.1.2.3 PL DT'!$E$9</definedName>
    <definedName name="QB_ROW_23021" localSheetId="2" hidden="1">'E1.1.2 PL ST'!$C$59</definedName>
    <definedName name="QB_ROW_23021" localSheetId="3" hidden="1">'E1.1.3 PL DT'!$C$196</definedName>
    <definedName name="QB_ROW_23021" localSheetId="6" hidden="1">'P1.1.2.1 PL ST'!$C$61</definedName>
    <definedName name="QB_ROW_23021" localSheetId="7" hidden="1">'P1.1.2.3 PL DT'!$C$448</definedName>
    <definedName name="QB_ROW_23040" localSheetId="2" hidden="1">'E1.1.2 PL ST'!$E$7</definedName>
    <definedName name="QB_ROW_23040" localSheetId="3" hidden="1">'E1.1.3 PL DT'!$E$7</definedName>
    <definedName name="QB_ROW_23040" localSheetId="6" hidden="1">'P1.1.2.1 PL ST'!$E$8</definedName>
    <definedName name="QB_ROW_23040" localSheetId="7" hidden="1">'P1.1.2.3 PL DT'!$E$10</definedName>
    <definedName name="QB_ROW_2321" localSheetId="4" hidden="1">'E1.2.2 BS ST'!$C$11</definedName>
    <definedName name="QB_ROW_2321" localSheetId="5" hidden="1">'E1.2.3 BS DT'!$C$75</definedName>
    <definedName name="QB_ROW_2321" localSheetId="8" hidden="1">'P1.1.3.1 BS ST'!$C$11</definedName>
    <definedName name="QB_ROW_2321" localSheetId="9" hidden="1">'P1.1.3.3 BS DT'!$C$227</definedName>
    <definedName name="QB_ROW_23210" localSheetId="1" hidden="1">'C1.9.1 TB'!$B$45</definedName>
    <definedName name="QB_ROW_2330" localSheetId="5" hidden="1">'E1.2.3 BS DT'!$D$69</definedName>
    <definedName name="QB_ROW_2330" localSheetId="9" hidden="1">'P1.1.3.3 BS DT'!$D$204</definedName>
    <definedName name="QB_ROW_23321" localSheetId="2" hidden="1">'E1.1.2 PL ST'!$C$61</definedName>
    <definedName name="QB_ROW_23321" localSheetId="3" hidden="1">'E1.1.3 PL DT'!$C$200</definedName>
    <definedName name="QB_ROW_23321" localSheetId="6" hidden="1">'P1.1.2.1 PL ST'!$C$63</definedName>
    <definedName name="QB_ROW_23321" localSheetId="7" hidden="1">'P1.1.2.3 PL DT'!$C$452</definedName>
    <definedName name="QB_ROW_23340" localSheetId="2" hidden="1">'E1.1.2 PL ST'!$E$11</definedName>
    <definedName name="QB_ROW_23340" localSheetId="3" hidden="1">'E1.1.3 PL DT'!$E$41</definedName>
    <definedName name="QB_ROW_23340" localSheetId="6" hidden="1">'P1.1.2.1 PL ST'!$E$21</definedName>
    <definedName name="QB_ROW_23340" localSheetId="7" hidden="1">'P1.1.2.3 PL DT'!$E$136</definedName>
    <definedName name="QB_ROW_24210" localSheetId="1" hidden="1">'C1.9.1 TB'!$B$50</definedName>
    <definedName name="QB_ROW_25050" localSheetId="3" hidden="1">'E1.1.3 PL DT'!$F$8</definedName>
    <definedName name="QB_ROW_25050" localSheetId="6" hidden="1">'P1.1.2.1 PL ST'!$F$10</definedName>
    <definedName name="QB_ROW_25050" localSheetId="7" hidden="1">'P1.1.2.3 PL DT'!$F$16</definedName>
    <definedName name="QB_ROW_25210" localSheetId="1" hidden="1">'C1.9.1 TB'!$B$47</definedName>
    <definedName name="QB_ROW_25250" localSheetId="2" hidden="1">'E1.1.2 PL ST'!$F$8</definedName>
    <definedName name="QB_ROW_25301" localSheetId="1" hidden="1">'C1.9.1 TB'!$A$81</definedName>
    <definedName name="QB_ROW_25350" localSheetId="3" hidden="1">'E1.1.3 PL DT'!$F$21</definedName>
    <definedName name="QB_ROW_25350" localSheetId="6" hidden="1">'P1.1.2.1 PL ST'!$F$16</definedName>
    <definedName name="QB_ROW_25350" localSheetId="7" hidden="1">'P1.1.2.3 PL DT'!$F$68</definedName>
    <definedName name="QB_ROW_26050" localSheetId="3" hidden="1">'E1.1.3 PL DT'!$F$22</definedName>
    <definedName name="QB_ROW_26060" localSheetId="7" hidden="1">'P1.1.2.3 PL DT'!$G$20</definedName>
    <definedName name="QB_ROW_26210" localSheetId="1" hidden="1">'C1.9.1 TB'!$B$48</definedName>
    <definedName name="QB_ROW_26250" localSheetId="2" hidden="1">'E1.1.2 PL ST'!$F$9</definedName>
    <definedName name="QB_ROW_26260" localSheetId="6" hidden="1">'P1.1.2.1 PL ST'!$G$12</definedName>
    <definedName name="QB_ROW_26350" localSheetId="3" hidden="1">'E1.1.3 PL DT'!$F$31</definedName>
    <definedName name="QB_ROW_26360" localSheetId="7" hidden="1">'P1.1.2.3 PL DT'!$G$23</definedName>
    <definedName name="QB_ROW_27060" localSheetId="7" hidden="1">'P1.1.2.3 PL DT'!$G$24</definedName>
    <definedName name="QB_ROW_27260" localSheetId="6" hidden="1">'P1.1.2.1 PL ST'!$G$13</definedName>
    <definedName name="QB_ROW_27360" localSheetId="7" hidden="1">'P1.1.2.3 PL DT'!$G$35</definedName>
    <definedName name="QB_ROW_28050" localSheetId="3" hidden="1">'E1.1.3 PL DT'!$F$32</definedName>
    <definedName name="QB_ROW_28060" localSheetId="7" hidden="1">'P1.1.2.3 PL DT'!$G$36</definedName>
    <definedName name="QB_ROW_28210" localSheetId="1" hidden="1">'C1.9.1 TB'!$B$49</definedName>
    <definedName name="QB_ROW_28250" localSheetId="2" hidden="1">'E1.1.2 PL ST'!$F$10</definedName>
    <definedName name="QB_ROW_28260" localSheetId="6" hidden="1">'P1.1.2.1 PL ST'!$G$14</definedName>
    <definedName name="QB_ROW_28350" localSheetId="3" hidden="1">'E1.1.3 PL DT'!$F$40</definedName>
    <definedName name="QB_ROW_28360" localSheetId="7" hidden="1">'P1.1.2.3 PL DT'!$G$54</definedName>
    <definedName name="QB_ROW_29060" localSheetId="7" hidden="1">'P1.1.2.3 PL DT'!$G$55</definedName>
    <definedName name="QB_ROW_29260" localSheetId="6" hidden="1">'P1.1.2.1 PL ST'!$G$15</definedName>
    <definedName name="QB_ROW_29360" localSheetId="7" hidden="1">'P1.1.2.3 PL DT'!$G$67</definedName>
    <definedName name="QB_ROW_30040" localSheetId="3" hidden="1">'E1.1.3 PL DT'!$E$49</definedName>
    <definedName name="QB_ROW_30050" localSheetId="6" hidden="1">'P1.1.2.1 PL ST'!$F$17</definedName>
    <definedName name="QB_ROW_30050" localSheetId="7" hidden="1">'P1.1.2.3 PL DT'!$F$69</definedName>
    <definedName name="QB_ROW_301" localSheetId="4" hidden="1">'E1.2.2 BS ST'!$A$32</definedName>
    <definedName name="QB_ROW_301" localSheetId="5" hidden="1">'E1.2.3 BS DT'!$A$173</definedName>
    <definedName name="QB_ROW_301" localSheetId="8" hidden="1">'P1.1.3.1 BS ST'!$A$27</definedName>
    <definedName name="QB_ROW_301" localSheetId="9" hidden="1">'P1.1.3.3 BS DT'!$A$484</definedName>
    <definedName name="QB_ROW_3021" localSheetId="4" hidden="1">'E1.2.2 BS ST'!$C$12</definedName>
    <definedName name="QB_ROW_3021" localSheetId="5" hidden="1">'E1.2.3 BS DT'!$C$76</definedName>
    <definedName name="QB_ROW_3021" localSheetId="8" hidden="1">'P1.1.3.1 BS ST'!$C$12</definedName>
    <definedName name="QB_ROW_3021" localSheetId="9" hidden="1">'P1.1.3.3 BS DT'!$C$228</definedName>
    <definedName name="QB_ROW_30210" localSheetId="1" hidden="1">'C1.9.1 TB'!$B$53</definedName>
    <definedName name="QB_ROW_30240" localSheetId="2" hidden="1">'E1.1.2 PL ST'!$E$17</definedName>
    <definedName name="QB_ROW_3030" localSheetId="5" hidden="1">'E1.2.3 BS DT'!$D$70</definedName>
    <definedName name="QB_ROW_3030" localSheetId="9" hidden="1">'P1.1.3.3 BS DT'!$D$210</definedName>
    <definedName name="QB_ROW_30340" localSheetId="3" hidden="1">'E1.1.3 PL DT'!$E$52</definedName>
    <definedName name="QB_ROW_30350" localSheetId="6" hidden="1">'P1.1.2.1 PL ST'!$F$20</definedName>
    <definedName name="QB_ROW_30350" localSheetId="7" hidden="1">'P1.1.2.3 PL DT'!$F$135</definedName>
    <definedName name="QB_ROW_31040" localSheetId="2" hidden="1">'E1.1.2 PL ST'!$E$28</definedName>
    <definedName name="QB_ROW_31040" localSheetId="3" hidden="1">'E1.1.3 PL DT'!$E$98</definedName>
    <definedName name="QB_ROW_31060" localSheetId="7" hidden="1">'P1.1.2.3 PL DT'!$G$70</definedName>
    <definedName name="QB_ROW_31260" localSheetId="6" hidden="1">'P1.1.2.1 PL ST'!$G$18</definedName>
    <definedName name="QB_ROW_31340" localSheetId="2" hidden="1">'E1.1.2 PL ST'!$E$31</definedName>
    <definedName name="QB_ROW_31340" localSheetId="3" hidden="1">'E1.1.3 PL DT'!$E$107</definedName>
    <definedName name="QB_ROW_31360" localSheetId="7" hidden="1">'P1.1.2.3 PL DT'!$G$119</definedName>
    <definedName name="QB_ROW_32050" localSheetId="3" hidden="1">'E1.1.3 PL DT'!$F$99</definedName>
    <definedName name="QB_ROW_32060" localSheetId="7" hidden="1">'P1.1.2.3 PL DT'!$G$120</definedName>
    <definedName name="QB_ROW_3210" localSheetId="1" hidden="1">'C1.9.1 TB'!$B$7</definedName>
    <definedName name="QB_ROW_32210" localSheetId="1" hidden="1">'C1.9.1 TB'!$B$60</definedName>
    <definedName name="QB_ROW_32250" localSheetId="2" hidden="1">'E1.1.2 PL ST'!$F$29</definedName>
    <definedName name="QB_ROW_32260" localSheetId="6" hidden="1">'P1.1.2.1 PL ST'!$G$19</definedName>
    <definedName name="QB_ROW_3230" localSheetId="4" hidden="1">'E1.2.2 BS ST'!$D$9</definedName>
    <definedName name="QB_ROW_3230" localSheetId="8" hidden="1">'P1.1.3.1 BS ST'!$D$10</definedName>
    <definedName name="QB_ROW_32350" localSheetId="3" hidden="1">'E1.1.3 PL DT'!$F$103</definedName>
    <definedName name="QB_ROW_32360" localSheetId="7" hidden="1">'P1.1.2.3 PL DT'!$G$134</definedName>
    <definedName name="QB_ROW_33050" localSheetId="3" hidden="1">'E1.1.3 PL DT'!$F$104</definedName>
    <definedName name="QB_ROW_3321" localSheetId="4" hidden="1">'E1.2.2 BS ST'!$C$14</definedName>
    <definedName name="QB_ROW_3321" localSheetId="5" hidden="1">'E1.2.3 BS DT'!$C$106</definedName>
    <definedName name="QB_ROW_3321" localSheetId="8" hidden="1">'P1.1.3.1 BS ST'!$C$14</definedName>
    <definedName name="QB_ROW_3321" localSheetId="9" hidden="1">'P1.1.3.3 BS DT'!$C$347</definedName>
    <definedName name="QB_ROW_33210" localSheetId="1" hidden="1">'C1.9.1 TB'!$B$62</definedName>
    <definedName name="QB_ROW_33250" localSheetId="2" hidden="1">'E1.1.2 PL ST'!$F$30</definedName>
    <definedName name="QB_ROW_3330" localSheetId="5" hidden="1">'E1.2.3 BS DT'!$D$72</definedName>
    <definedName name="QB_ROW_3330" localSheetId="9" hidden="1">'P1.1.3.3 BS DT'!$D$224</definedName>
    <definedName name="QB_ROW_33350" localSheetId="3" hidden="1">'E1.1.3 PL DT'!$F$106</definedName>
    <definedName name="QB_ROW_35040" localSheetId="3" hidden="1">'E1.1.3 PL DT'!$E$108</definedName>
    <definedName name="QB_ROW_35210" localSheetId="1" hidden="1">'C1.9.1 TB'!$B$63</definedName>
    <definedName name="QB_ROW_35240" localSheetId="2" hidden="1">'E1.1.2 PL ST'!$E$32</definedName>
    <definedName name="QB_ROW_35340" localSheetId="3" hidden="1">'E1.1.3 PL DT'!$E$110</definedName>
    <definedName name="QB_ROW_36040" localSheetId="7" hidden="1">'P1.1.2.3 PL DT'!$E$156</definedName>
    <definedName name="QB_ROW_36240" localSheetId="6" hidden="1">'P1.1.2.1 PL ST'!$E$26</definedName>
    <definedName name="QB_ROW_36340" localSheetId="7" hidden="1">'P1.1.2.3 PL DT'!$E$173</definedName>
    <definedName name="QB_ROW_39040" localSheetId="6" hidden="1">'P1.1.2.1 PL ST'!$E$31</definedName>
    <definedName name="QB_ROW_39040" localSheetId="7" hidden="1">'P1.1.2.3 PL DT'!$E$236</definedName>
    <definedName name="QB_ROW_39340" localSheetId="6" hidden="1">'P1.1.2.1 PL ST'!$E$33</definedName>
    <definedName name="QB_ROW_39340" localSheetId="7" hidden="1">'P1.1.2.3 PL DT'!$E$289</definedName>
    <definedName name="QB_ROW_40050" localSheetId="7" hidden="1">'P1.1.2.3 PL DT'!$F$237</definedName>
    <definedName name="QB_ROW_4021" localSheetId="4" hidden="1">'E1.2.2 BS ST'!$C$15</definedName>
    <definedName name="QB_ROW_4021" localSheetId="5" hidden="1">'E1.2.3 BS DT'!$C$107</definedName>
    <definedName name="QB_ROW_4021" localSheetId="8" hidden="1">'P1.1.3.1 BS ST'!$C$15</definedName>
    <definedName name="QB_ROW_4021" localSheetId="9" hidden="1">'P1.1.3.3 BS DT'!$C$348</definedName>
    <definedName name="QB_ROW_40210" localSheetId="1" hidden="1">'C1.9.1 TB'!$B$58</definedName>
    <definedName name="QB_ROW_40250" localSheetId="6" hidden="1">'P1.1.2.1 PL ST'!$F$32</definedName>
    <definedName name="QB_ROW_4030" localSheetId="5" hidden="1">'E1.2.3 BS DT'!$D$77</definedName>
    <definedName name="QB_ROW_4030" localSheetId="9" hidden="1">'P1.1.3.3 BS DT'!$D$229</definedName>
    <definedName name="QB_ROW_40350" localSheetId="7" hidden="1">'P1.1.2.3 PL DT'!$F$288</definedName>
    <definedName name="QB_ROW_41040" localSheetId="2" hidden="1">'E1.1.2 PL ST'!$E$33</definedName>
    <definedName name="QB_ROW_41040" localSheetId="3" hidden="1">'E1.1.3 PL DT'!$E$111</definedName>
    <definedName name="QB_ROW_41340" localSheetId="2" hidden="1">'E1.1.2 PL ST'!$E$37</definedName>
    <definedName name="QB_ROW_41340" localSheetId="3" hidden="1">'E1.1.3 PL DT'!$E$131</definedName>
    <definedName name="QB_ROW_42050" localSheetId="3" hidden="1">'E1.1.3 PL DT'!$F$112</definedName>
    <definedName name="QB_ROW_4210" localSheetId="1" hidden="1">'C1.9.1 TB'!$B$9</definedName>
    <definedName name="QB_ROW_42210" localSheetId="1" hidden="1">'C1.9.1 TB'!$B$64</definedName>
    <definedName name="QB_ROW_42250" localSheetId="2" hidden="1">'E1.1.2 PL ST'!$F$34</definedName>
    <definedName name="QB_ROW_4230" localSheetId="4" hidden="1">'E1.2.2 BS ST'!$D$13</definedName>
    <definedName name="QB_ROW_4230" localSheetId="8" hidden="1">'P1.1.3.1 BS ST'!$D$13</definedName>
    <definedName name="QB_ROW_42350" localSheetId="3" hidden="1">'E1.1.3 PL DT'!$F$115</definedName>
    <definedName name="QB_ROW_43040" localSheetId="7" hidden="1">'P1.1.2.3 PL DT'!$E$290</definedName>
    <definedName name="QB_ROW_43050" localSheetId="3" hidden="1">'E1.1.3 PL DT'!$F$116</definedName>
    <definedName name="QB_ROW_4321" localSheetId="4" hidden="1">'E1.2.2 BS ST'!$C$19</definedName>
    <definedName name="QB_ROW_4321" localSheetId="5" hidden="1">'E1.2.3 BS DT'!$C$147</definedName>
    <definedName name="QB_ROW_4321" localSheetId="8" hidden="1">'P1.1.3.1 BS ST'!$C$19</definedName>
    <definedName name="QB_ROW_4321" localSheetId="9" hidden="1">'P1.1.3.3 BS DT'!$C$469</definedName>
    <definedName name="QB_ROW_43210" localSheetId="1" hidden="1">'C1.9.1 TB'!$B$65</definedName>
    <definedName name="QB_ROW_43240" localSheetId="6" hidden="1">'P1.1.2.1 PL ST'!$E$34</definedName>
    <definedName name="QB_ROW_43250" localSheetId="2" hidden="1">'E1.1.2 PL ST'!$F$35</definedName>
    <definedName name="QB_ROW_4330" localSheetId="5" hidden="1">'E1.2.3 BS DT'!$D$105</definedName>
    <definedName name="QB_ROW_4330" localSheetId="9" hidden="1">'P1.1.3.3 BS DT'!$D$346</definedName>
    <definedName name="QB_ROW_43340" localSheetId="7" hidden="1">'P1.1.2.3 PL DT'!$E$315</definedName>
    <definedName name="QB_ROW_43350" localSheetId="3" hidden="1">'E1.1.3 PL DT'!$F$120</definedName>
    <definedName name="QB_ROW_44050" localSheetId="3" hidden="1">'E1.1.3 PL DT'!$F$121</definedName>
    <definedName name="QB_ROW_44210" localSheetId="1" hidden="1">'C1.9.1 TB'!$B$66</definedName>
    <definedName name="QB_ROW_44250" localSheetId="2" hidden="1">'E1.1.2 PL ST'!$F$36</definedName>
    <definedName name="QB_ROW_44350" localSheetId="3" hidden="1">'E1.1.3 PL DT'!$F$130</definedName>
    <definedName name="QB_ROW_45040" localSheetId="2" hidden="1">'E1.1.2 PL ST'!$E$38</definedName>
    <definedName name="QB_ROW_45040" localSheetId="3" hidden="1">'E1.1.3 PL DT'!$E$132</definedName>
    <definedName name="QB_ROW_45040" localSheetId="7" hidden="1">'P1.1.2.3 PL DT'!$E$316</definedName>
    <definedName name="QB_ROW_45240" localSheetId="6" hidden="1">'P1.1.2.1 PL ST'!$E$35</definedName>
    <definedName name="QB_ROW_45340" localSheetId="2" hidden="1">'E1.1.2 PL ST'!$E$40</definedName>
    <definedName name="QB_ROW_45340" localSheetId="3" hidden="1">'E1.1.3 PL DT'!$E$138</definedName>
    <definedName name="QB_ROW_45340" localSheetId="7" hidden="1">'P1.1.2.3 PL DT'!$E$322</definedName>
    <definedName name="QB_ROW_46040" localSheetId="7" hidden="1">'P1.1.2.3 PL DT'!$E$323</definedName>
    <definedName name="QB_ROW_46240" localSheetId="6" hidden="1">'P1.1.2.1 PL ST'!$E$36</definedName>
    <definedName name="QB_ROW_46340" localSheetId="7" hidden="1">'P1.1.2.3 PL DT'!$E$325</definedName>
    <definedName name="QB_ROW_47050" localSheetId="3" hidden="1">'E1.1.3 PL DT'!$F$133</definedName>
    <definedName name="QB_ROW_47210" localSheetId="1" hidden="1">'C1.9.1 TB'!$B$67</definedName>
    <definedName name="QB_ROW_47250" localSheetId="2" hidden="1">'E1.1.2 PL ST'!$F$39</definedName>
    <definedName name="QB_ROW_47350" localSheetId="3" hidden="1">'E1.1.3 PL DT'!$F$137</definedName>
    <definedName name="QB_ROW_48040" localSheetId="2" hidden="1">'E1.1.2 PL ST'!$E$18</definedName>
    <definedName name="QB_ROW_48040" localSheetId="3" hidden="1">'E1.1.3 PL DT'!$E$53</definedName>
    <definedName name="QB_ROW_48040" localSheetId="7" hidden="1">'P1.1.2.3 PL DT'!$E$326</definedName>
    <definedName name="QB_ROW_48340" localSheetId="2" hidden="1">'E1.1.2 PL ST'!$E$24</definedName>
    <definedName name="QB_ROW_48340" localSheetId="3" hidden="1">'E1.1.3 PL DT'!$E$94</definedName>
    <definedName name="QB_ROW_48340" localSheetId="6" hidden="1">'P1.1.2.1 PL ST'!$E$37</definedName>
    <definedName name="QB_ROW_48340" localSheetId="7" hidden="1">'P1.1.2.3 PL DT'!$E$332</definedName>
    <definedName name="QB_ROW_49050" localSheetId="3" hidden="1">'E1.1.3 PL DT'!$F$54</definedName>
    <definedName name="QB_ROW_49210" localSheetId="1" hidden="1">'C1.9.1 TB'!$B$54</definedName>
    <definedName name="QB_ROW_49250" localSheetId="2" hidden="1">'E1.1.2 PL ST'!$F$19</definedName>
    <definedName name="QB_ROW_49350" localSheetId="3" hidden="1">'E1.1.3 PL DT'!$F$56</definedName>
    <definedName name="QB_ROW_50050" localSheetId="3" hidden="1">'E1.1.3 PL DT'!$F$57</definedName>
    <definedName name="QB_ROW_5011" localSheetId="4" hidden="1">'E1.2.2 BS ST'!$B$21</definedName>
    <definedName name="QB_ROW_5011" localSheetId="5" hidden="1">'E1.2.3 BS DT'!$B$149</definedName>
    <definedName name="QB_ROW_5011" localSheetId="8" hidden="1">'P1.1.3.1 BS ST'!$B$21</definedName>
    <definedName name="QB_ROW_5011" localSheetId="9" hidden="1">'P1.1.3.3 BS DT'!$B$471</definedName>
    <definedName name="QB_ROW_50210" localSheetId="1" hidden="1">'C1.9.1 TB'!$B$55</definedName>
    <definedName name="QB_ROW_50250" localSheetId="2" hidden="1">'E1.1.2 PL ST'!$F$20</definedName>
    <definedName name="QB_ROW_5030" localSheetId="5" hidden="1">'E1.2.3 BS DT'!$D$137</definedName>
    <definedName name="QB_ROW_5030" localSheetId="9" hidden="1">'P1.1.3.3 BS DT'!$D$357</definedName>
    <definedName name="QB_ROW_50350" localSheetId="3" hidden="1">'E1.1.3 PL DT'!$F$68</definedName>
    <definedName name="QB_ROW_51050" localSheetId="3" hidden="1">'E1.1.3 PL DT'!$F$69</definedName>
    <definedName name="QB_ROW_51210" localSheetId="1" hidden="1">'C1.9.1 TB'!$B$56</definedName>
    <definedName name="QB_ROW_51250" localSheetId="2" hidden="1">'E1.1.2 PL ST'!$F$21</definedName>
    <definedName name="QB_ROW_51350" localSheetId="3" hidden="1">'E1.1.3 PL DT'!$F$71</definedName>
    <definedName name="QB_ROW_52040" localSheetId="7" hidden="1">'P1.1.2.3 PL DT'!$E$333</definedName>
    <definedName name="QB_ROW_52050" localSheetId="3" hidden="1">'E1.1.3 PL DT'!$F$72</definedName>
    <definedName name="QB_ROW_5210" localSheetId="1" hidden="1">'C1.9.1 TB'!$B$12</definedName>
    <definedName name="QB_ROW_52210" localSheetId="1" hidden="1">'C1.9.1 TB'!$B$57</definedName>
    <definedName name="QB_ROW_52250" localSheetId="2" hidden="1">'E1.1.2 PL ST'!$F$22</definedName>
    <definedName name="QB_ROW_5230" localSheetId="4" hidden="1">'E1.2.2 BS ST'!$D$17</definedName>
    <definedName name="QB_ROW_52340" localSheetId="6" hidden="1">'P1.1.2.1 PL ST'!$E$38</definedName>
    <definedName name="QB_ROW_52340" localSheetId="7" hidden="1">'P1.1.2.3 PL DT'!$E$346</definedName>
    <definedName name="QB_ROW_52350" localSheetId="3" hidden="1">'E1.1.3 PL DT'!$F$90</definedName>
    <definedName name="QB_ROW_5311" localSheetId="4" hidden="1">'E1.2.2 BS ST'!$B$28</definedName>
    <definedName name="QB_ROW_5311" localSheetId="5" hidden="1">'E1.2.3 BS DT'!$B$168</definedName>
    <definedName name="QB_ROW_5311" localSheetId="8" hidden="1">'P1.1.3.1 BS ST'!$B$26</definedName>
    <definedName name="QB_ROW_5311" localSheetId="9" hidden="1">'P1.1.3.3 BS DT'!$B$481</definedName>
    <definedName name="QB_ROW_5330" localSheetId="5" hidden="1">'E1.2.3 BS DT'!$D$138</definedName>
    <definedName name="QB_ROW_5330" localSheetId="9" hidden="1">'P1.1.3.3 BS DT'!$D$358</definedName>
    <definedName name="QB_ROW_55030" localSheetId="5" hidden="1">'E1.2.3 BS DT'!$D$139</definedName>
    <definedName name="QB_ROW_55040" localSheetId="6" hidden="1">'P1.1.2.1 PL ST'!$E$39</definedName>
    <definedName name="QB_ROW_55040" localSheetId="7" hidden="1">'P1.1.2.3 PL DT'!$E$347</definedName>
    <definedName name="QB_ROW_55210" localSheetId="1" hidden="1">'C1.9.1 TB'!$B$13</definedName>
    <definedName name="QB_ROW_55330" localSheetId="5" hidden="1">'E1.2.3 BS DT'!$D$142</definedName>
    <definedName name="QB_ROW_55340" localSheetId="6" hidden="1">'P1.1.2.1 PL ST'!$E$46</definedName>
    <definedName name="QB_ROW_55340" localSheetId="7" hidden="1">'P1.1.2.3 PL DT'!$E$367</definedName>
    <definedName name="QB_ROW_56050" localSheetId="7" hidden="1">'P1.1.2.3 PL DT'!$F$348</definedName>
    <definedName name="QB_ROW_56250" localSheetId="6" hidden="1">'P1.1.2.1 PL ST'!$F$40</definedName>
    <definedName name="QB_ROW_56350" localSheetId="7" hidden="1">'P1.1.2.3 PL DT'!$F$350</definedName>
    <definedName name="QB_ROW_57050" localSheetId="6" hidden="1">'P1.1.2.1 PL ST'!$F$41</definedName>
    <definedName name="QB_ROW_57050" localSheetId="7" hidden="1">'P1.1.2.3 PL DT'!$F$351</definedName>
    <definedName name="QB_ROW_57350" localSheetId="6" hidden="1">'P1.1.2.1 PL ST'!$F$45</definedName>
    <definedName name="QB_ROW_57350" localSheetId="7" hidden="1">'P1.1.2.3 PL DT'!$F$366</definedName>
    <definedName name="QB_ROW_58060" localSheetId="7" hidden="1">'P1.1.2.3 PL DT'!$G$352</definedName>
    <definedName name="QB_ROW_58260" localSheetId="6" hidden="1">'P1.1.2.1 PL ST'!$G$42</definedName>
    <definedName name="QB_ROW_58360" localSheetId="7" hidden="1">'P1.1.2.3 PL DT'!$G$355</definedName>
    <definedName name="QB_ROW_60060" localSheetId="7" hidden="1">'P1.1.2.3 PL DT'!$G$356</definedName>
    <definedName name="QB_ROW_6011" localSheetId="4" hidden="1">'E1.2.2 BS ST'!$B$29</definedName>
    <definedName name="QB_ROW_6011" localSheetId="5" hidden="1">'E1.2.3 BS DT'!$B$169</definedName>
    <definedName name="QB_ROW_6011" localSheetId="9" hidden="1">'P1.1.3.3 BS DT'!$B$482</definedName>
    <definedName name="QB_ROW_60260" localSheetId="6" hidden="1">'P1.1.2.1 PL ST'!$G$43</definedName>
    <definedName name="QB_ROW_6030" localSheetId="5" hidden="1">'E1.2.3 BS DT'!$D$130</definedName>
    <definedName name="QB_ROW_6030" localSheetId="9" hidden="1">'P1.1.3.3 BS DT'!$D$359</definedName>
    <definedName name="QB_ROW_60360" localSheetId="7" hidden="1">'P1.1.2.3 PL DT'!$G$362</definedName>
    <definedName name="QB_ROW_61040" localSheetId="2" hidden="1">'E1.1.2 PL ST'!$E$47</definedName>
    <definedName name="QB_ROW_61040" localSheetId="3" hidden="1">'E1.1.3 PL DT'!$E$173</definedName>
    <definedName name="QB_ROW_61060" localSheetId="7" hidden="1">'P1.1.2.3 PL DT'!$G$363</definedName>
    <definedName name="QB_ROW_61260" localSheetId="6" hidden="1">'P1.1.2.1 PL ST'!$G$44</definedName>
    <definedName name="QB_ROW_61340" localSheetId="2" hidden="1">'E1.1.2 PL ST'!$E$49</definedName>
    <definedName name="QB_ROW_61340" localSheetId="3" hidden="1">'E1.1.3 PL DT'!$E$177</definedName>
    <definedName name="QB_ROW_61360" localSheetId="7" hidden="1">'P1.1.2.3 PL DT'!$G$365</definedName>
    <definedName name="QB_ROW_6210" localSheetId="1" hidden="1">'C1.9.1 TB'!$B$11</definedName>
    <definedName name="QB_ROW_6230" localSheetId="4" hidden="1">'E1.2.2 BS ST'!$D$16</definedName>
    <definedName name="QB_ROW_6230" localSheetId="8" hidden="1">'P1.1.3.1 BS ST'!$D$17</definedName>
    <definedName name="QB_ROW_63050" localSheetId="3" hidden="1">'E1.1.3 PL DT'!$F$174</definedName>
    <definedName name="QB_ROW_6311" localSheetId="4" hidden="1">'E1.2.2 BS ST'!$B$31</definedName>
    <definedName name="QB_ROW_6311" localSheetId="5" hidden="1">'E1.2.3 BS DT'!$B$172</definedName>
    <definedName name="QB_ROW_6311" localSheetId="9" hidden="1">'P1.1.3.3 BS DT'!$B$483</definedName>
    <definedName name="QB_ROW_63210" localSheetId="1" hidden="1">'C1.9.1 TB'!$B$73</definedName>
    <definedName name="QB_ROW_63250" localSheetId="2" hidden="1">'E1.1.2 PL ST'!$F$48</definedName>
    <definedName name="QB_ROW_6330" localSheetId="5" hidden="1">'E1.2.3 BS DT'!$D$136</definedName>
    <definedName name="QB_ROW_6330" localSheetId="9" hidden="1">'P1.1.3.3 BS DT'!$D$388</definedName>
    <definedName name="QB_ROW_63350" localSheetId="3" hidden="1">'E1.1.3 PL DT'!$F$176</definedName>
    <definedName name="QB_ROW_64040" localSheetId="7" hidden="1">'P1.1.2.3 PL DT'!$E$368</definedName>
    <definedName name="QB_ROW_64210" localSheetId="1" hidden="1">'C1.9.1 TB'!$B$74</definedName>
    <definedName name="QB_ROW_64240" localSheetId="6" hidden="1">'P1.1.2.1 PL ST'!$E$47</definedName>
    <definedName name="QB_ROW_64340" localSheetId="7" hidden="1">'P1.1.2.3 PL DT'!$E$388</definedName>
    <definedName name="QB_ROW_65040" localSheetId="7" hidden="1">'P1.1.2.3 PL DT'!$E$389</definedName>
    <definedName name="QB_ROW_65240" localSheetId="6" hidden="1">'P1.1.2.1 PL ST'!$E$48</definedName>
    <definedName name="QB_ROW_65340" localSheetId="7" hidden="1">'P1.1.2.3 PL DT'!$E$391</definedName>
    <definedName name="QB_ROW_66040" localSheetId="7" hidden="1">'P1.1.2.3 PL DT'!$E$392</definedName>
    <definedName name="QB_ROW_66240" localSheetId="6" hidden="1">'P1.1.2.1 PL ST'!$E$49</definedName>
    <definedName name="QB_ROW_66340" localSheetId="7" hidden="1">'P1.1.2.3 PL DT'!$E$395</definedName>
    <definedName name="QB_ROW_7001" localSheetId="4" hidden="1">'E1.2.2 BS ST'!$A$33</definedName>
    <definedName name="QB_ROW_7001" localSheetId="5" hidden="1">'E1.2.3 BS DT'!$A$174</definedName>
    <definedName name="QB_ROW_7001" localSheetId="8" hidden="1">'P1.1.3.1 BS ST'!$A$28</definedName>
    <definedName name="QB_ROW_7001" localSheetId="9" hidden="1">'P1.1.3.3 BS DT'!$A$485</definedName>
    <definedName name="QB_ROW_70040" localSheetId="3" hidden="1">'E1.1.3 PL DT'!$E$178</definedName>
    <definedName name="QB_ROW_70210" localSheetId="1" hidden="1">'C1.9.1 TB'!$B$75</definedName>
    <definedName name="QB_ROW_70240" localSheetId="2" hidden="1">'E1.1.2 PL ST'!$E$50</definedName>
    <definedName name="QB_ROW_7030" localSheetId="5" hidden="1">'E1.2.3 BS DT'!$D$143</definedName>
    <definedName name="QB_ROW_7030" localSheetId="9" hidden="1">'P1.1.3.3 BS DT'!$D$389</definedName>
    <definedName name="QB_ROW_70340" localSheetId="3" hidden="1">'E1.1.3 PL DT'!$E$181</definedName>
    <definedName name="QB_ROW_72040" localSheetId="2" hidden="1">'E1.1.2 PL ST'!$E$51</definedName>
    <definedName name="QB_ROW_72040" localSheetId="3" hidden="1">'E1.1.3 PL DT'!$E$182</definedName>
    <definedName name="QB_ROW_72040" localSheetId="6" hidden="1">'P1.1.2.1 PL ST'!$E$50</definedName>
    <definedName name="QB_ROW_72040" localSheetId="7" hidden="1">'P1.1.2.3 PL DT'!$E$396</definedName>
    <definedName name="QB_ROW_7210" localSheetId="1" hidden="1">'C1.9.1 TB'!$B$14</definedName>
    <definedName name="QB_ROW_7230" localSheetId="4" hidden="1">'E1.2.2 BS ST'!$D$18</definedName>
    <definedName name="QB_ROW_7230" localSheetId="8" hidden="1">'P1.1.3.1 BS ST'!$D$18</definedName>
    <definedName name="QB_ROW_72340" localSheetId="2" hidden="1">'E1.1.2 PL ST'!$E$55</definedName>
    <definedName name="QB_ROW_72340" localSheetId="3" hidden="1">'E1.1.3 PL DT'!$E$192</definedName>
    <definedName name="QB_ROW_72340" localSheetId="6" hidden="1">'P1.1.2.1 PL ST'!$E$52</definedName>
    <definedName name="QB_ROW_72340" localSheetId="7" hidden="1">'P1.1.2.3 PL DT'!$E$400</definedName>
    <definedName name="QB_ROW_7301" localSheetId="4" hidden="1">'E1.2.2 BS ST'!$A$71</definedName>
    <definedName name="QB_ROW_7301" localSheetId="5" hidden="1">'E1.2.3 BS DT'!$A$379</definedName>
    <definedName name="QB_ROW_7301" localSheetId="8" hidden="1">'P1.1.3.1 BS ST'!$A$54</definedName>
    <definedName name="QB_ROW_7301" localSheetId="9" hidden="1">'P1.1.3.3 BS DT'!$A$932</definedName>
    <definedName name="QB_ROW_73050" localSheetId="3" hidden="1">'E1.1.3 PL DT'!$F$183</definedName>
    <definedName name="QB_ROW_73210" localSheetId="1" hidden="1">'C1.9.1 TB'!$B$76</definedName>
    <definedName name="QB_ROW_73250" localSheetId="2" hidden="1">'E1.1.2 PL ST'!$F$52</definedName>
    <definedName name="QB_ROW_7330" localSheetId="5" hidden="1">'E1.2.3 BS DT'!$D$146</definedName>
    <definedName name="QB_ROW_7330" localSheetId="9" hidden="1">'P1.1.3.3 BS DT'!$D$468</definedName>
    <definedName name="QB_ROW_73350" localSheetId="3" hidden="1">'E1.1.3 PL DT'!$F$185</definedName>
    <definedName name="QB_ROW_74050" localSheetId="3" hidden="1">'E1.1.3 PL DT'!$F$186</definedName>
    <definedName name="QB_ROW_74050" localSheetId="7" hidden="1">'P1.1.2.3 PL DT'!$F$397</definedName>
    <definedName name="QB_ROW_74210" localSheetId="1" hidden="1">'C1.9.1 TB'!$B$77</definedName>
    <definedName name="QB_ROW_74250" localSheetId="2" hidden="1">'E1.1.2 PL ST'!$F$53</definedName>
    <definedName name="QB_ROW_74250" localSheetId="6" hidden="1">'P1.1.2.1 PL ST'!$F$51</definedName>
    <definedName name="QB_ROW_74350" localSheetId="3" hidden="1">'E1.1.3 PL DT'!$F$188</definedName>
    <definedName name="QB_ROW_74350" localSheetId="7" hidden="1">'P1.1.2.3 PL DT'!$F$399</definedName>
    <definedName name="QB_ROW_75050" localSheetId="3" hidden="1">'E1.1.3 PL DT'!$F$189</definedName>
    <definedName name="QB_ROW_75210" localSheetId="1" hidden="1">'C1.9.1 TB'!$B$78</definedName>
    <definedName name="QB_ROW_75250" localSheetId="2" hidden="1">'E1.1.2 PL ST'!$F$54</definedName>
    <definedName name="QB_ROW_75350" localSheetId="3" hidden="1">'E1.1.3 PL DT'!$F$191</definedName>
    <definedName name="QB_ROW_76210" localSheetId="1" hidden="1">'C1.9.1 TB'!$B$80</definedName>
    <definedName name="QB_ROW_77030" localSheetId="3" hidden="1">'E1.1.3 PL DT'!$D$197</definedName>
    <definedName name="QB_ROW_77210" localSheetId="1" hidden="1">'C1.9.1 TB'!$B$79</definedName>
    <definedName name="QB_ROW_77230" localSheetId="2" hidden="1">'E1.1.2 PL ST'!$D$60</definedName>
    <definedName name="QB_ROW_77330" localSheetId="3" hidden="1">'E1.1.3 PL DT'!$D$199</definedName>
    <definedName name="QB_ROW_79040" localSheetId="4" hidden="1">'E1.2.2 BS ST'!$E$44</definedName>
    <definedName name="QB_ROW_79040" localSheetId="5" hidden="1">'E1.2.3 BS DT'!$E$247</definedName>
    <definedName name="QB_ROW_79050" localSheetId="5" hidden="1">'E1.2.3 BS DT'!$F$325</definedName>
    <definedName name="QB_ROW_79340" localSheetId="4" hidden="1">'E1.2.2 BS ST'!$E$51</definedName>
    <definedName name="QB_ROW_79340" localSheetId="5" hidden="1">'E1.2.3 BS DT'!$E$327</definedName>
    <definedName name="QB_ROW_79350" localSheetId="5" hidden="1">'E1.2.3 BS DT'!$F$326</definedName>
    <definedName name="QB_ROW_8011" localSheetId="4" hidden="1">'E1.2.2 BS ST'!$B$34</definedName>
    <definedName name="QB_ROW_8011" localSheetId="5" hidden="1">'E1.2.3 BS DT'!$B$175</definedName>
    <definedName name="QB_ROW_8011" localSheetId="8" hidden="1">'P1.1.3.1 BS ST'!$B$29</definedName>
    <definedName name="QB_ROW_8011" localSheetId="9" hidden="1">'P1.1.3.3 BS DT'!$B$486</definedName>
    <definedName name="QB_ROW_8020" localSheetId="8" hidden="1">'P1.1.3.1 BS ST'!$C$22</definedName>
    <definedName name="QB_ROW_8020" localSheetId="9" hidden="1">'P1.1.3.3 BS DT'!$C$472</definedName>
    <definedName name="QB_ROW_8030" localSheetId="5" hidden="1">'E1.2.3 BS DT'!$D$108</definedName>
    <definedName name="QB_ROW_8030" localSheetId="9" hidden="1">'P1.1.3.3 BS DT'!$D$478</definedName>
    <definedName name="QB_ROW_82040" localSheetId="6" hidden="1">'P1.1.2.1 PL ST'!$E$53</definedName>
    <definedName name="QB_ROW_82040" localSheetId="7" hidden="1">'P1.1.2.3 PL DT'!$E$401</definedName>
    <definedName name="QB_ROW_8210" localSheetId="1" hidden="1">'C1.9.1 TB'!$B$10</definedName>
    <definedName name="QB_ROW_82340" localSheetId="6" hidden="1">'P1.1.2.1 PL ST'!$E$57</definedName>
    <definedName name="QB_ROW_82340" localSheetId="7" hidden="1">'P1.1.2.3 PL DT'!$E$444</definedName>
    <definedName name="QB_ROW_83050" localSheetId="7" hidden="1">'P1.1.2.3 PL DT'!$F$402</definedName>
    <definedName name="QB_ROW_8311" localSheetId="4" hidden="1">'E1.2.2 BS ST'!$B$64</definedName>
    <definedName name="QB_ROW_8311" localSheetId="5" hidden="1">'E1.2.3 BS DT'!$B$366</definedName>
    <definedName name="QB_ROW_8311" localSheetId="8" hidden="1">'P1.1.3.1 BS ST'!$B$48</definedName>
    <definedName name="QB_ROW_8311" localSheetId="9" hidden="1">'P1.1.3.3 BS DT'!$B$908</definedName>
    <definedName name="QB_ROW_8320" localSheetId="8" hidden="1">'P1.1.3.1 BS ST'!$C$25</definedName>
    <definedName name="QB_ROW_8320" localSheetId="9" hidden="1">'P1.1.3.3 BS DT'!$C$480</definedName>
    <definedName name="QB_ROW_83250" localSheetId="6" hidden="1">'P1.1.2.1 PL ST'!$F$54</definedName>
    <definedName name="QB_ROW_8330" localSheetId="5" hidden="1">'E1.2.3 BS DT'!$D$129</definedName>
    <definedName name="QB_ROW_8330" localSheetId="9" hidden="1">'P1.1.3.3 BS DT'!$D$479</definedName>
    <definedName name="QB_ROW_83350" localSheetId="7" hidden="1">'P1.1.2.3 PL DT'!$F$415</definedName>
    <definedName name="QB_ROW_84040" localSheetId="2" hidden="1">'E1.1.2 PL ST'!$E$41</definedName>
    <definedName name="QB_ROW_84040" localSheetId="3" hidden="1">'E1.1.3 PL DT'!$E$139</definedName>
    <definedName name="QB_ROW_84050" localSheetId="7" hidden="1">'P1.1.2.3 PL DT'!$F$416</definedName>
    <definedName name="QB_ROW_84250" localSheetId="6" hidden="1">'P1.1.2.1 PL ST'!$F$55</definedName>
    <definedName name="QB_ROW_84340" localSheetId="2" hidden="1">'E1.1.2 PL ST'!$E$46</definedName>
    <definedName name="QB_ROW_84340" localSheetId="3" hidden="1">'E1.1.3 PL DT'!$E$172</definedName>
    <definedName name="QB_ROW_84350" localSheetId="7" hidden="1">'P1.1.2.3 PL DT'!$F$429</definedName>
    <definedName name="QB_ROW_85030" localSheetId="5" hidden="1">'E1.2.3 BS DT'!$D$73</definedName>
    <definedName name="QB_ROW_85050" localSheetId="7" hidden="1">'P1.1.2.3 PL DT'!$F$430</definedName>
    <definedName name="QB_ROW_85210" localSheetId="1" hidden="1">'C1.9.1 TB'!$B$8</definedName>
    <definedName name="QB_ROW_85230" localSheetId="4" hidden="1">'E1.2.2 BS ST'!$D$10</definedName>
    <definedName name="QB_ROW_85250" localSheetId="6" hidden="1">'P1.1.2.1 PL ST'!$F$56</definedName>
    <definedName name="QB_ROW_85330" localSheetId="5" hidden="1">'E1.2.3 BS DT'!$D$74</definedName>
    <definedName name="QB_ROW_85350" localSheetId="7" hidden="1">'P1.1.2.3 PL DT'!$F$443</definedName>
    <definedName name="QB_ROW_86030" localSheetId="7" hidden="1">'P1.1.2.3 PL DT'!$D$449</definedName>
    <definedName name="QB_ROW_86230" localSheetId="6" hidden="1">'P1.1.2.1 PL ST'!$D$62</definedName>
    <definedName name="QB_ROW_86321" localSheetId="2" hidden="1">'E1.1.2 PL ST'!$C$26</definedName>
    <definedName name="QB_ROW_86321" localSheetId="3" hidden="1">'E1.1.3 PL DT'!$C$96</definedName>
    <definedName name="QB_ROW_86321" localSheetId="6" hidden="1">'P1.1.2.1 PL ST'!$C$28</definedName>
    <definedName name="QB_ROW_86321" localSheetId="7" hidden="1">'P1.1.2.3 PL DT'!$C$175</definedName>
    <definedName name="QB_ROW_86330" localSheetId="7" hidden="1">'P1.1.2.3 PL DT'!$D$451</definedName>
    <definedName name="QB_ROW_87031" localSheetId="2" hidden="1">'E1.1.2 PL ST'!$D$16</definedName>
    <definedName name="QB_ROW_87031" localSheetId="3" hidden="1">'E1.1.3 PL DT'!$D$48</definedName>
    <definedName name="QB_ROW_87031" localSheetId="6" hidden="1">'P1.1.2.1 PL ST'!$D$25</definedName>
    <definedName name="QB_ROW_87031" localSheetId="7" hidden="1">'P1.1.2.3 PL DT'!$D$155</definedName>
    <definedName name="QB_ROW_87040" localSheetId="5" hidden="1">'E1.2.3 BS DT'!$E$230</definedName>
    <definedName name="QB_ROW_87210" localSheetId="1" hidden="1">'C1.9.1 TB'!$B$23</definedName>
    <definedName name="QB_ROW_87240" localSheetId="4" hidden="1">'E1.2.2 BS ST'!$E$40</definedName>
    <definedName name="QB_ROW_87331" localSheetId="2" hidden="1">'E1.1.2 PL ST'!$D$25</definedName>
    <definedName name="QB_ROW_87331" localSheetId="3" hidden="1">'E1.1.3 PL DT'!$D$95</definedName>
    <definedName name="QB_ROW_87331" localSheetId="6" hidden="1">'P1.1.2.1 PL ST'!$D$27</definedName>
    <definedName name="QB_ROW_87331" localSheetId="7" hidden="1">'P1.1.2.3 PL DT'!$D$174</definedName>
    <definedName name="QB_ROW_87340" localSheetId="5" hidden="1">'E1.2.3 BS DT'!$E$233</definedName>
    <definedName name="QB_ROW_88210" localSheetId="1" hidden="1">'C1.9.1 TB'!$B$61</definedName>
    <definedName name="QB_ROW_89020" localSheetId="5" hidden="1">'E1.2.3 BS DT'!$C$162</definedName>
    <definedName name="QB_ROW_89040" localSheetId="9" hidden="1">'P1.1.3.3 BS DT'!$E$808</definedName>
    <definedName name="QB_ROW_89210" localSheetId="1" hidden="1">'C1.9.1 TB'!$B$18</definedName>
    <definedName name="QB_ROW_89220" localSheetId="4" hidden="1">'E1.2.2 BS ST'!$C$25</definedName>
    <definedName name="QB_ROW_89240" localSheetId="8" hidden="1">'P1.1.3.1 BS ST'!$E$39</definedName>
    <definedName name="QB_ROW_89320" localSheetId="5" hidden="1">'E1.2.3 BS DT'!$C$163</definedName>
    <definedName name="QB_ROW_89340" localSheetId="9" hidden="1">'P1.1.3.3 BS DT'!$E$814</definedName>
    <definedName name="QB_ROW_90030" localSheetId="9" hidden="1">'P1.1.3.3 BS DT'!$D$225</definedName>
    <definedName name="QB_ROW_9020" localSheetId="5" hidden="1">'E1.2.3 BS DT'!$C$152</definedName>
    <definedName name="QB_ROW_9021" localSheetId="4" hidden="1">'E1.2.2 BS ST'!$C$35</definedName>
    <definedName name="QB_ROW_9021" localSheetId="5" hidden="1">'E1.2.3 BS DT'!$C$176</definedName>
    <definedName name="QB_ROW_9021" localSheetId="8" hidden="1">'P1.1.3.1 BS ST'!$C$30</definedName>
    <definedName name="QB_ROW_9021" localSheetId="9" hidden="1">'P1.1.3.3 BS DT'!$C$487</definedName>
    <definedName name="QB_ROW_9030" localSheetId="5" hidden="1">'E1.2.3 BS DT'!$D$157</definedName>
    <definedName name="QB_ROW_9030" localSheetId="9" hidden="1">'P1.1.3.3 BS DT'!$D$473</definedName>
    <definedName name="QB_ROW_90330" localSheetId="9" hidden="1">'P1.1.3.3 BS DT'!$D$226</definedName>
    <definedName name="QB_ROW_91030" localSheetId="5" hidden="1">'E1.2.3 BS DT'!$D$355</definedName>
    <definedName name="QB_ROW_91030" localSheetId="9" hidden="1">'P1.1.3.3 BS DT'!$D$205</definedName>
    <definedName name="QB_ROW_91210" localSheetId="1" hidden="1">'C1.9.1 TB'!$B$38</definedName>
    <definedName name="QB_ROW_91230" localSheetId="4" hidden="1">'E1.2.2 BS ST'!$D$59</definedName>
    <definedName name="QB_ROW_91230" localSheetId="8" hidden="1">'P1.1.3.1 BS ST'!$D$9</definedName>
    <definedName name="QB_ROW_91330" localSheetId="5" hidden="1">'E1.2.3 BS DT'!$D$357</definedName>
    <definedName name="QB_ROW_91330" localSheetId="9" hidden="1">'P1.1.3.3 BS DT'!$D$209</definedName>
    <definedName name="QB_ROW_92040" localSheetId="9" hidden="1">'P1.1.3.3 BS DT'!$E$668</definedName>
    <definedName name="QB_ROW_92050" localSheetId="9" hidden="1">'P1.1.3.3 BS DT'!$F$675</definedName>
    <definedName name="QB_ROW_9210" localSheetId="1" hidden="1">'C1.9.1 TB'!$B$16</definedName>
    <definedName name="QB_ROW_9230" localSheetId="8" hidden="1">'P1.1.3.1 BS ST'!$D$23</definedName>
    <definedName name="QB_ROW_92340" localSheetId="9" hidden="1">'P1.1.3.3 BS DT'!$E$677</definedName>
    <definedName name="QB_ROW_92350" localSheetId="9" hidden="1">'P1.1.3.3 BS DT'!$F$676</definedName>
    <definedName name="QB_ROW_93040" localSheetId="7" hidden="1">'P1.1.2.3 PL DT'!$E$177</definedName>
    <definedName name="QB_ROW_9320" localSheetId="4" hidden="1">'E1.2.2 BS ST'!$C$23</definedName>
    <definedName name="QB_ROW_9320" localSheetId="5" hidden="1">'E1.2.3 BS DT'!$C$159</definedName>
    <definedName name="QB_ROW_9321" localSheetId="4" hidden="1">'E1.2.2 BS ST'!$C$54</definedName>
    <definedName name="QB_ROW_9321" localSheetId="5" hidden="1">'E1.2.3 BS DT'!$C$346</definedName>
    <definedName name="QB_ROW_9321" localSheetId="8" hidden="1">'P1.1.3.1 BS ST'!$C$42</definedName>
    <definedName name="QB_ROW_9321" localSheetId="9" hidden="1">'P1.1.3.3 BS DT'!$C$885</definedName>
    <definedName name="QB_ROW_93240" localSheetId="6" hidden="1">'P1.1.2.1 PL ST'!$E$30</definedName>
    <definedName name="QB_ROW_9330" localSheetId="5" hidden="1">'E1.2.3 BS DT'!$D$158</definedName>
    <definedName name="QB_ROW_9330" localSheetId="9" hidden="1">'P1.1.3.3 BS DT'!$D$475</definedName>
    <definedName name="QB_ROW_93340" localSheetId="7" hidden="1">'P1.1.2.3 PL DT'!$E$235</definedName>
    <definedName name="QB_ROW_94040" localSheetId="9" hidden="1">'P1.1.3.3 BS DT'!$E$680</definedName>
    <definedName name="QB_ROW_94240" localSheetId="8" hidden="1">'P1.1.3.1 BS ST'!$E$38</definedName>
    <definedName name="QB_ROW_94340" localSheetId="9" hidden="1">'P1.1.3.3 BS DT'!$E$805</definedName>
    <definedName name="QB_ROW_95020" localSheetId="5" hidden="1">'E1.2.3 BS DT'!$C$150</definedName>
    <definedName name="QB_ROW_95030" localSheetId="9" hidden="1">'P1.1.3.3 BS DT'!$D$349</definedName>
    <definedName name="QB_ROW_95210" localSheetId="1" hidden="1">'C1.9.1 TB'!$B$15</definedName>
    <definedName name="QB_ROW_95220" localSheetId="4" hidden="1">'E1.2.2 BS ST'!$C$22</definedName>
    <definedName name="QB_ROW_95230" localSheetId="8" hidden="1">'P1.1.3.1 BS ST'!$D$16</definedName>
    <definedName name="QB_ROW_95320" localSheetId="5" hidden="1">'E1.2.3 BS DT'!$C$151</definedName>
    <definedName name="QB_ROW_95330" localSheetId="9" hidden="1">'P1.1.3.3 BS DT'!$D$356</definedName>
    <definedName name="QB_ROW_96020" localSheetId="5" hidden="1">'E1.2.3 BS DT'!$C$160</definedName>
    <definedName name="QB_ROW_96040" localSheetId="7" hidden="1">'P1.1.2.3 PL DT'!$E$137</definedName>
    <definedName name="QB_ROW_96210" localSheetId="1" hidden="1">'C1.9.1 TB'!$B$17</definedName>
    <definedName name="QB_ROW_96220" localSheetId="4" hidden="1">'E1.2.2 BS ST'!$C$24</definedName>
    <definedName name="QB_ROW_96240" localSheetId="6" hidden="1">'P1.1.2.1 PL ST'!$E$22</definedName>
    <definedName name="QB_ROW_96320" localSheetId="5" hidden="1">'E1.2.3 BS DT'!$C$161</definedName>
    <definedName name="QB_ROW_96340" localSheetId="7" hidden="1">'P1.1.2.3 PL DT'!$E$147</definedName>
    <definedName name="QB_ROW_97020" localSheetId="5" hidden="1">'E1.2.3 BS DT'!$C$164</definedName>
    <definedName name="QB_ROW_97040" localSheetId="7" hidden="1">'P1.1.2.3 PL DT'!$E$148</definedName>
    <definedName name="QB_ROW_97210" localSheetId="1" hidden="1">'C1.9.1 TB'!$B$19</definedName>
    <definedName name="QB_ROW_97220" localSheetId="4" hidden="1">'E1.2.2 BS ST'!$C$26</definedName>
    <definedName name="QB_ROW_97240" localSheetId="6" hidden="1">'P1.1.2.1 PL ST'!$E$23</definedName>
    <definedName name="QB_ROW_97320" localSheetId="5" hidden="1">'E1.2.3 BS DT'!$C$165</definedName>
    <definedName name="QB_ROW_97340" localSheetId="7" hidden="1">'P1.1.2.3 PL DT'!$E$153</definedName>
    <definedName name="QB_ROW_98020" localSheetId="5" hidden="1">'E1.2.3 BS DT'!$C$166</definedName>
    <definedName name="QB_ROW_98050" localSheetId="9" hidden="1">'P1.1.3.3 BS DT'!$F$671</definedName>
    <definedName name="QB_ROW_98210" localSheetId="1" hidden="1">'C1.9.1 TB'!$B$20</definedName>
    <definedName name="QB_ROW_98220" localSheetId="4" hidden="1">'E1.2.2 BS ST'!$C$27</definedName>
    <definedName name="QB_ROW_98320" localSheetId="5" hidden="1">'E1.2.3 BS DT'!$C$167</definedName>
    <definedName name="QB_ROW_98350" localSheetId="9" hidden="1">'P1.1.3.3 BS DT'!$F$672</definedName>
    <definedName name="QB_ROW_99020" localSheetId="5" hidden="1">'E1.2.3 BS DT'!$C$170</definedName>
    <definedName name="QB_ROW_99030" localSheetId="9" hidden="1">'P1.1.3.3 BS DT'!$D$887</definedName>
    <definedName name="QB_ROW_99210" localSheetId="1" hidden="1">'C1.9.1 TB'!$B$21</definedName>
    <definedName name="QB_ROW_99220" localSheetId="4" hidden="1">'E1.2.2 BS ST'!$C$30</definedName>
    <definedName name="QB_ROW_99230" localSheetId="8" hidden="1">'P1.1.3.1 BS ST'!$D$44</definedName>
    <definedName name="QB_ROW_99320" localSheetId="5" hidden="1">'E1.2.3 BS DT'!$C$171</definedName>
    <definedName name="QB_ROW_99330" localSheetId="9" hidden="1">'P1.1.3.3 BS DT'!$D$889</definedName>
    <definedName name="QB_SUBTITLE_3" localSheetId="1" hidden="1">'C1.9.1 TB'!$A$3</definedName>
    <definedName name="QB_SUBTITLE_3" localSheetId="2" hidden="1">'E1.1.2 PL ST'!$A$3</definedName>
    <definedName name="QB_SUBTITLE_3" localSheetId="3" hidden="1">'E1.1.3 PL DT'!$A$3</definedName>
    <definedName name="QB_SUBTITLE_3" localSheetId="4" hidden="1">'E1.2.2 BS ST'!$A$3</definedName>
    <definedName name="QB_SUBTITLE_3" localSheetId="5" hidden="1">'E1.2.3 BS DT'!$A$3</definedName>
    <definedName name="QB_SUBTITLE_3" localSheetId="6" hidden="1">'P1.1.2.1 PL ST'!$A$3</definedName>
    <definedName name="QB_SUBTITLE_3" localSheetId="7" hidden="1">'P1.1.2.3 PL DT'!$A$3</definedName>
    <definedName name="QB_SUBTITLE_3" localSheetId="8" hidden="1">'P1.1.3.1 BS ST'!$A$3</definedName>
    <definedName name="QB_SUBTITLE_3" localSheetId="9" hidden="1">'P1.1.3.3 BS DT'!$A$3</definedName>
    <definedName name="QB_TIME_5" localSheetId="1" hidden="1">'C1.9.1 TB'!$D$1</definedName>
    <definedName name="QB_TIME_5" localSheetId="2" hidden="1">'E1.1.2 PL ST'!$G$1</definedName>
    <definedName name="QB_TIME_5" localSheetId="3" hidden="1">'E1.1.3 PL DT'!$S$1</definedName>
    <definedName name="QB_TIME_5" localSheetId="4" hidden="1">'E1.2.2 BS ST'!$G$1</definedName>
    <definedName name="QB_TIME_5" localSheetId="5" hidden="1">'E1.2.3 BS DT'!$S$1</definedName>
    <definedName name="QB_TIME_5" localSheetId="6" hidden="1">'P1.1.2.1 PL ST'!$H$1</definedName>
    <definedName name="QB_TIME_5" localSheetId="7" hidden="1">'P1.1.2.3 PL DT'!$T$1</definedName>
    <definedName name="QB_TIME_5" localSheetId="8" hidden="1">'P1.1.3.1 BS ST'!$F$1</definedName>
    <definedName name="QB_TIME_5" localSheetId="9" hidden="1">'P1.1.3.3 BS DT'!$S$1</definedName>
    <definedName name="QB_TITLE_2" localSheetId="1" hidden="1">'C1.9.1 TB'!$A$2</definedName>
    <definedName name="QB_TITLE_2" localSheetId="2" hidden="1">'E1.1.2 PL ST'!$A$2</definedName>
    <definedName name="QB_TITLE_2" localSheetId="3" hidden="1">'E1.1.3 PL DT'!$A$2</definedName>
    <definedName name="QB_TITLE_2" localSheetId="4" hidden="1">'E1.2.2 BS ST'!$A$2</definedName>
    <definedName name="QB_TITLE_2" localSheetId="5" hidden="1">'E1.2.3 BS DT'!$A$2</definedName>
    <definedName name="QB_TITLE_2" localSheetId="6" hidden="1">'P1.1.2.1 PL ST'!$A$2</definedName>
    <definedName name="QB_TITLE_2" localSheetId="7" hidden="1">'P1.1.2.3 PL DT'!$A$2</definedName>
    <definedName name="QB_TITLE_2" localSheetId="8" hidden="1">'P1.1.3.1 BS ST'!$A$2</definedName>
    <definedName name="QB_TITLE_2" localSheetId="9" hidden="1">'P1.1.3.3 BS DT'!$A$2</definedName>
    <definedName name="QBCANSUPPORTUPDATE" localSheetId="1">TRUE</definedName>
    <definedName name="QBCANSUPPORTUPDATE" localSheetId="2">TRUE</definedName>
    <definedName name="QBCANSUPPORTUPDATE" localSheetId="3">TRUE</definedName>
    <definedName name="QBCANSUPPORTUPDATE" localSheetId="4">TRUE</definedName>
    <definedName name="QBCANSUPPORTUPDATE" localSheetId="5">TRUE</definedName>
    <definedName name="QBCANSUPPORTUPDATE" localSheetId="6">TRUE</definedName>
    <definedName name="QBCANSUPPORTUPDATE" localSheetId="7">TRUE</definedName>
    <definedName name="QBCANSUPPORTUPDATE" localSheetId="8">TRUE</definedName>
    <definedName name="QBCANSUPPORTUPDATE" localSheetId="9">TRUE</definedName>
    <definedName name="QBCOMPANYFILENAME" localSheetId="1">"C:\Users\Public\Documents\Intuit\QuickBooks\Sample Company Files\QuickBooks 2019\ch01\CHAPTER 1.qbw"</definedName>
    <definedName name="QBCOMPANYFILENAME" localSheetId="2">"C:\Users\Public\Documents\Intuit\QuickBooks\Sample Company Files\QuickBooks 2019\ch01\CHAPTER 1.qbw"</definedName>
    <definedName name="QBCOMPANYFILENAME" localSheetId="3">"C:\Users\Public\Documents\Intuit\QuickBooks\Sample Company Files\QuickBooks 2019\ch01\CHAPTER 1.qbw"</definedName>
    <definedName name="QBCOMPANYFILENAME" localSheetId="4">"C:\Users\Public\Documents\Intuit\QuickBooks\Sample Company Files\QuickBooks 2019\ch01\CHAPTER 1.qbw"</definedName>
    <definedName name="QBCOMPANYFILENAME" localSheetId="5">"C:\Users\Public\Documents\Intuit\QuickBooks\Sample Company Files\QuickBooks 2019\ch01\CHAPTER 1.qbw"</definedName>
    <definedName name="QBCOMPANYFILENAME" localSheetId="6">"C:\Users\Public\Documents\Intuit\QuickBooks\Sample Company Files\QuickBooks 2019\project\PROJECT 1.1.qbw"</definedName>
    <definedName name="QBCOMPANYFILENAME" localSheetId="7">"C:\Users\Public\Documents\Intuit\QuickBooks\Sample Company Files\QuickBooks 2019\project\PROJECT 1.1.qbw"</definedName>
    <definedName name="QBCOMPANYFILENAME" localSheetId="8">"C:\Users\Public\Documents\Intuit\QuickBooks\Sample Company Files\QuickBooks 2019\project\PROJECT 1.1.qbw"</definedName>
    <definedName name="QBCOMPANYFILENAME" localSheetId="9">"C:\Users\Public\Documents\Intuit\QuickBooks\Sample Company Files\QuickBooks 2019\project\PROJECT 1.1.qbw"</definedName>
    <definedName name="QBENDDATE" localSheetId="1">20221130</definedName>
    <definedName name="QBENDDATE" localSheetId="2">20221130</definedName>
    <definedName name="QBENDDATE" localSheetId="3">20221130</definedName>
    <definedName name="QBENDDATE" localSheetId="4">20221130</definedName>
    <definedName name="QBENDDATE" localSheetId="5">20221130</definedName>
    <definedName name="QBENDDATE" localSheetId="6">20230930</definedName>
    <definedName name="QBENDDATE" localSheetId="7">20230930</definedName>
    <definedName name="QBENDDATE" localSheetId="8">20230930</definedName>
    <definedName name="QBENDDATE" localSheetId="9">20230930</definedName>
    <definedName name="QBHEADERSONSCREEN" localSheetId="1">TRUE</definedName>
    <definedName name="QBHEADERSONSCREEN" localSheetId="2">TRUE</definedName>
    <definedName name="QBHEADERSONSCREEN" localSheetId="3">TRUE</definedName>
    <definedName name="QBHEADERSONSCREEN" localSheetId="4">TRUE</definedName>
    <definedName name="QBHEADERSONSCREEN" localSheetId="5">TRUE</definedName>
    <definedName name="QBHEADERSONSCREEN" localSheetId="6">TRUE</definedName>
    <definedName name="QBHEADERSONSCREEN" localSheetId="7">TRUE</definedName>
    <definedName name="QBHEADERSONSCREEN" localSheetId="8">TRUE</definedName>
    <definedName name="QBHEADERSONSCREEN" localSheetId="9">TRUE</definedName>
    <definedName name="QBMETADATASIZE" localSheetId="1">5914</definedName>
    <definedName name="QBMETADATASIZE" localSheetId="2">5914</definedName>
    <definedName name="QBMETADATASIZE" localSheetId="3">7542</definedName>
    <definedName name="QBMETADATASIZE" localSheetId="4">5914</definedName>
    <definedName name="QBMETADATASIZE" localSheetId="5">7542</definedName>
    <definedName name="QBMETADATASIZE" localSheetId="6">5914</definedName>
    <definedName name="QBMETADATASIZE" localSheetId="7">7542</definedName>
    <definedName name="QBMETADATASIZE" localSheetId="8">5914</definedName>
    <definedName name="QBMETADATASIZE" localSheetId="9">7542</definedName>
    <definedName name="QBPRESERVECOLOR" localSheetId="1">TRUE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5">TRUE</definedName>
    <definedName name="QBPRESERVECOLOR" localSheetId="6">TRUE</definedName>
    <definedName name="QBPRESERVECOLOR" localSheetId="7">TRUE</definedName>
    <definedName name="QBPRESERVECOLOR" localSheetId="8">TRUE</definedName>
    <definedName name="QBPRESERVECOLOR" localSheetId="9">TRUE</definedName>
    <definedName name="QBPRESERVEFONT" localSheetId="1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5">TRUE</definedName>
    <definedName name="QBPRESERVEFONT" localSheetId="6">TRUE</definedName>
    <definedName name="QBPRESERVEFONT" localSheetId="7">TRUE</definedName>
    <definedName name="QBPRESERVEFONT" localSheetId="8">TRUE</definedName>
    <definedName name="QBPRESERVEFONT" localSheetId="9">TRUE</definedName>
    <definedName name="QBPRESERVEROWHEIGHT" localSheetId="1">TRUE</definedName>
    <definedName name="QBPRESERVEROWHEIGHT" localSheetId="2">TRUE</definedName>
    <definedName name="QBPRESERVEROWHEIGHT" localSheetId="3">TRUE</definedName>
    <definedName name="QBPRESERVEROWHEIGHT" localSheetId="4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ROWHEIGHT" localSheetId="8">TRUE</definedName>
    <definedName name="QBPRESERVEROWHEIGHT" localSheetId="9">TRUE</definedName>
    <definedName name="QBPRESERVESPACE" localSheetId="1">FALSE</definedName>
    <definedName name="QBPRESERVESPACE" localSheetId="2">FALSE</definedName>
    <definedName name="QBPRESERVESPACE" localSheetId="3">FALSE</definedName>
    <definedName name="QBPRESERVESPACE" localSheetId="4">FALSE</definedName>
    <definedName name="QBPRESERVESPACE" localSheetId="5">FALSE</definedName>
    <definedName name="QBPRESERVESPACE" localSheetId="6">FALSE</definedName>
    <definedName name="QBPRESERVESPACE" localSheetId="7">FALSE</definedName>
    <definedName name="QBPRESERVESPACE" localSheetId="8">FALSE</definedName>
    <definedName name="QBPRESERVESPACE" localSheetId="9">FALSE</definedName>
    <definedName name="QBREPORTCOLAXIS" localSheetId="1">0</definedName>
    <definedName name="QBREPORTCOLAXIS" localSheetId="2">0</definedName>
    <definedName name="QBREPORTCOLAXIS" localSheetId="3">0</definedName>
    <definedName name="QBREPORTCOLAXIS" localSheetId="4">0</definedName>
    <definedName name="QBREPORTCOLAXIS" localSheetId="5">0</definedName>
    <definedName name="QBREPORTCOLAXIS" localSheetId="6">0</definedName>
    <definedName name="QBREPORTCOLAXIS" localSheetId="7">0</definedName>
    <definedName name="QBREPORTCOLAXIS" localSheetId="8">0</definedName>
    <definedName name="QBREPORTCOLAXIS" localSheetId="9">0</definedName>
    <definedName name="QBREPORTCOMPANYID" localSheetId="1">"51aab90fe711433cb2d67eec82e97939"</definedName>
    <definedName name="QBREPORTCOMPANYID" localSheetId="2">"51aab90fe711433cb2d67eec82e97939"</definedName>
    <definedName name="QBREPORTCOMPANYID" localSheetId="3">"51aab90fe711433cb2d67eec82e97939"</definedName>
    <definedName name="QBREPORTCOMPANYID" localSheetId="4">"51aab90fe711433cb2d67eec82e97939"</definedName>
    <definedName name="QBREPORTCOMPANYID" localSheetId="5">"51aab90fe711433cb2d67eec82e97939"</definedName>
    <definedName name="QBREPORTCOMPANYID" localSheetId="6">"5ab15121c10543109aac71950914856e"</definedName>
    <definedName name="QBREPORTCOMPANYID" localSheetId="7">"5ab15121c10543109aac71950914856e"</definedName>
    <definedName name="QBREPORTCOMPANYID" localSheetId="8">"5ab15121c10543109aac71950914856e"</definedName>
    <definedName name="QBREPORTCOMPANYID" localSheetId="9">"5ab15121c10543109aac71950914856e"</definedName>
    <definedName name="QBREPORTCOMPARECOL_ANNUALBUDGET" localSheetId="1">FALSE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NNUALBUDGET" localSheetId="8">FALSE</definedName>
    <definedName name="QBREPORTCOMPARECOL_ANNUALBUDGET" localSheetId="9">FALSE</definedName>
    <definedName name="QBREPORTCOMPARECOL_AVGCOGS" localSheetId="1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COGS" localSheetId="8">FALSE</definedName>
    <definedName name="QBREPORTCOMPARECOL_AVGCOGS" localSheetId="9">FALSE</definedName>
    <definedName name="QBREPORTCOMPARECOL_AVGPRICE" localSheetId="1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AVGPRICE" localSheetId="8">FALSE</definedName>
    <definedName name="QBREPORTCOMPARECOL_AVGPRICE" localSheetId="9">FALSE</definedName>
    <definedName name="QBREPORTCOMPARECOL_BUDDIFF" localSheetId="1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DIFF" localSheetId="8">FALSE</definedName>
    <definedName name="QBREPORTCOMPARECOL_BUDDIFF" localSheetId="9">FALSE</definedName>
    <definedName name="QBREPORTCOMPARECOL_BUDGET" localSheetId="1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GET" localSheetId="8">FALSE</definedName>
    <definedName name="QBREPORTCOMPARECOL_BUDGET" localSheetId="9">FALSE</definedName>
    <definedName name="QBREPORTCOMPARECOL_BUDPCT" localSheetId="1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BUDPCT" localSheetId="8">FALSE</definedName>
    <definedName name="QBREPORTCOMPARECOL_BUDPCT" localSheetId="9">FALSE</definedName>
    <definedName name="QBREPORTCOMPARECOL_COGS" localSheetId="1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COGS" localSheetId="8">FALSE</definedName>
    <definedName name="QBREPORTCOMPARECOL_COGS" localSheetId="9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8">FALSE</definedName>
    <definedName name="QBREPORTCOMPARECOL_EXCLUDEAMOUNT" localSheetId="9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8">FALSE</definedName>
    <definedName name="QBREPORTCOMPARECOL_EXCLUDECURPERIOD" localSheetId="9">FALSE</definedName>
    <definedName name="QBREPORTCOMPARECOL_FORECAST" localSheetId="1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FORECAST" localSheetId="8">FALSE</definedName>
    <definedName name="QBREPORTCOMPARECOL_FORECAST" localSheetId="9">FALSE</definedName>
    <definedName name="QBREPORTCOMPARECOL_GROSSMARGIN" localSheetId="1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" localSheetId="8">FALSE</definedName>
    <definedName name="QBREPORTCOMPARECOL_GROSSMARGIN" localSheetId="9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8">FALSE</definedName>
    <definedName name="QBREPORTCOMPARECOL_GROSSMARGINPCT" localSheetId="9">FALSE</definedName>
    <definedName name="QBREPORTCOMPARECOL_HOURS" localSheetId="1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5">FALSE</definedName>
    <definedName name="QBREPORTCOMPARECOL_HOURS" localSheetId="6">FALSE</definedName>
    <definedName name="QBREPORTCOMPARECOL_HOURS" localSheetId="7">FALSE</definedName>
    <definedName name="QBREPORTCOMPARECOL_HOURS" localSheetId="8">FALSE</definedName>
    <definedName name="QBREPORTCOMPARECOL_HOURS" localSheetId="9">FALSE</definedName>
    <definedName name="QBREPORTCOMPARECOL_PCTCOL" localSheetId="1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COL" localSheetId="8">FALSE</definedName>
    <definedName name="QBREPORTCOMPARECOL_PCTCOL" localSheetId="9">FALSE</definedName>
    <definedName name="QBREPORTCOMPARECOL_PCTEXPENSE" localSheetId="1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EXPENSE" localSheetId="8">FALSE</definedName>
    <definedName name="QBREPORTCOMPARECOL_PCTEXPENSE" localSheetId="9">FALSE</definedName>
    <definedName name="QBREPORTCOMPARECOL_PCTINCOME" localSheetId="1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INCOME" localSheetId="8">FALSE</definedName>
    <definedName name="QBREPORTCOMPARECOL_PCTINCOME" localSheetId="9">FALSE</definedName>
    <definedName name="QBREPORTCOMPARECOL_PCTOFSALES" localSheetId="1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OFSALES" localSheetId="8">FALSE</definedName>
    <definedName name="QBREPORTCOMPARECOL_PCTOFSALES" localSheetId="9">FALSE</definedName>
    <definedName name="QBREPORTCOMPARECOL_PCTROW" localSheetId="1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CTROW" localSheetId="8">FALSE</definedName>
    <definedName name="QBREPORTCOMPARECOL_PCTROW" localSheetId="9">FALSE</definedName>
    <definedName name="QBREPORTCOMPARECOL_PPDIFF" localSheetId="1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DIFF" localSheetId="8">FALSE</definedName>
    <definedName name="QBREPORTCOMPARECOL_PPDIFF" localSheetId="9">FALSE</definedName>
    <definedName name="QBREPORTCOMPARECOL_PPPCT" localSheetId="1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PPCT" localSheetId="8">FALSE</definedName>
    <definedName name="QBREPORTCOMPARECOL_PPPCT" localSheetId="9">FALSE</definedName>
    <definedName name="QBREPORTCOMPARECOL_PREVPERIOD" localSheetId="1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PERIOD" localSheetId="8">FALSE</definedName>
    <definedName name="QBREPORTCOMPARECOL_PREVPERIOD" localSheetId="9">FALSE</definedName>
    <definedName name="QBREPORTCOMPARECOL_PREVYEAR" localSheetId="1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REVYEAR" localSheetId="8">FALSE</definedName>
    <definedName name="QBREPORTCOMPARECOL_PREVYEAR" localSheetId="9">FALSE</definedName>
    <definedName name="QBREPORTCOMPARECOL_PYDIFF" localSheetId="1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DIFF" localSheetId="8">FALSE</definedName>
    <definedName name="QBREPORTCOMPARECOL_PYDIFF" localSheetId="9">FALSE</definedName>
    <definedName name="QBREPORTCOMPARECOL_PYPCT" localSheetId="1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PYPCT" localSheetId="8">FALSE</definedName>
    <definedName name="QBREPORTCOMPARECOL_PYPCT" localSheetId="9">FALSE</definedName>
    <definedName name="QBREPORTCOMPARECOL_QTY" localSheetId="1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QTY" localSheetId="8">FALSE</definedName>
    <definedName name="QBREPORTCOMPARECOL_QTY" localSheetId="9">FALSE</definedName>
    <definedName name="QBREPORTCOMPARECOL_RATE" localSheetId="1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5">FALSE</definedName>
    <definedName name="QBREPORTCOMPARECOL_RATE" localSheetId="6">FALSE</definedName>
    <definedName name="QBREPORTCOMPARECOL_RATE" localSheetId="7">FALSE</definedName>
    <definedName name="QBREPORTCOMPARECOL_RATE" localSheetId="8">FALSE</definedName>
    <definedName name="QBREPORTCOMPARECOL_RATE" localSheetId="9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8">FALSE</definedName>
    <definedName name="QBREPORTCOMPARECOL_TRIPBILLEDMILES" localSheetId="9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8">FALSE</definedName>
    <definedName name="QBREPORTCOMPARECOL_TRIPBILLINGAMOUNT" localSheetId="9">FALSE</definedName>
    <definedName name="QBREPORTCOMPARECOL_TRIPMILES" localSheetId="1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MILES" localSheetId="8">FALSE</definedName>
    <definedName name="QBREPORTCOMPARECOL_TRIPMILES" localSheetId="9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8">FALSE</definedName>
    <definedName name="QBREPORTCOMPARECOL_TRIPNOTBILLABLEMILES" localSheetId="9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8">FALSE</definedName>
    <definedName name="QBREPORTCOMPARECOL_TRIPTAXDEDUCTIBLEAMOUNT" localSheetId="9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8">FALSE</definedName>
    <definedName name="QBREPORTCOMPARECOL_TRIPUNBILLEDMILES" localSheetId="9">FALSE</definedName>
    <definedName name="QBREPORTCOMPARECOL_YTD" localSheetId="1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" localSheetId="8">FALSE</definedName>
    <definedName name="QBREPORTCOMPARECOL_YTD" localSheetId="9">FALSE</definedName>
    <definedName name="QBREPORTCOMPARECOL_YTDBUDGET" localSheetId="1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BUDGET" localSheetId="8">FALSE</definedName>
    <definedName name="QBREPORTCOMPARECOL_YTDBUDGET" localSheetId="9">FALSE</definedName>
    <definedName name="QBREPORTCOMPARECOL_YTDPCT" localSheetId="1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COMPARECOL_YTDPCT" localSheetId="8">FALSE</definedName>
    <definedName name="QBREPORTCOMPARECOL_YTDPCT" localSheetId="9">FALSE</definedName>
    <definedName name="QBREPORTROWAXIS" localSheetId="1">12</definedName>
    <definedName name="QBREPORTROWAXIS" localSheetId="2">11</definedName>
    <definedName name="QBREPORTROWAXIS" localSheetId="3">11</definedName>
    <definedName name="QBREPORTROWAXIS" localSheetId="4">9</definedName>
    <definedName name="QBREPORTROWAXIS" localSheetId="5">9</definedName>
    <definedName name="QBREPORTROWAXIS" localSheetId="6">11</definedName>
    <definedName name="QBREPORTROWAXIS" localSheetId="7">11</definedName>
    <definedName name="QBREPORTROWAXIS" localSheetId="8">9</definedName>
    <definedName name="QBREPORTROWAXIS" localSheetId="9">9</definedName>
    <definedName name="QBREPORTSUBCOLAXIS" localSheetId="1">23</definedName>
    <definedName name="QBREPORTSUBCOLAXIS" localSheetId="2">0</definedName>
    <definedName name="QBREPORTSUBCOLAXIS" localSheetId="3">0</definedName>
    <definedName name="QBREPORTSUBCOLAXIS" localSheetId="4">0</definedName>
    <definedName name="QBREPORTSUBCOLAXIS" localSheetId="5">0</definedName>
    <definedName name="QBREPORTSUBCOLAXIS" localSheetId="6">0</definedName>
    <definedName name="QBREPORTSUBCOLAXIS" localSheetId="7">0</definedName>
    <definedName name="QBREPORTSUBCOLAXIS" localSheetId="8">0</definedName>
    <definedName name="QBREPORTSUBCOLAXIS" localSheetId="9">0</definedName>
    <definedName name="QBREPORTTYPE" localSheetId="1">27</definedName>
    <definedName name="QBREPORTTYPE" localSheetId="2">0</definedName>
    <definedName name="QBREPORTTYPE" localSheetId="3">4</definedName>
    <definedName name="QBREPORTTYPE" localSheetId="4">5</definedName>
    <definedName name="QBREPORTTYPE" localSheetId="5">8</definedName>
    <definedName name="QBREPORTTYPE" localSheetId="6">0</definedName>
    <definedName name="QBREPORTTYPE" localSheetId="7">4</definedName>
    <definedName name="QBREPORTTYPE" localSheetId="8">5</definedName>
    <definedName name="QBREPORTTYPE" localSheetId="9">8</definedName>
    <definedName name="QBROWHEADERS" localSheetId="1">2</definedName>
    <definedName name="QBROWHEADERS" localSheetId="2">6</definedName>
    <definedName name="QBROWHEADERS" localSheetId="3">6</definedName>
    <definedName name="QBROWHEADERS" localSheetId="4">6</definedName>
    <definedName name="QBROWHEADERS" localSheetId="5">6</definedName>
    <definedName name="QBROWHEADERS" localSheetId="6">7</definedName>
    <definedName name="QBROWHEADERS" localSheetId="7">7</definedName>
    <definedName name="QBROWHEADERS" localSheetId="8">5</definedName>
    <definedName name="QBROWHEADERS" localSheetId="9">6</definedName>
    <definedName name="QBSTARTDATE" localSheetId="1">20221101</definedName>
    <definedName name="QBSTARTDATE" localSheetId="2">20221101</definedName>
    <definedName name="QBSTARTDATE" localSheetId="3">20221101</definedName>
    <definedName name="QBSTARTDATE" localSheetId="4">20221101</definedName>
    <definedName name="QBSTARTDATE" localSheetId="5">20221101</definedName>
    <definedName name="QBSTARTDATE" localSheetId="6">20221001</definedName>
    <definedName name="QBSTARTDATE" localSheetId="7">20221001</definedName>
    <definedName name="QBSTARTDATE" localSheetId="8">20221001</definedName>
    <definedName name="QBSTARTDATE" localSheetId="9">20221001</definedName>
  </definedNames>
  <calcPr fullCalcOnLoad="1"/>
</workbook>
</file>

<file path=xl/sharedStrings.xml><?xml version="1.0" encoding="utf-8"?>
<sst xmlns="http://schemas.openxmlformats.org/spreadsheetml/2006/main" count="8195" uniqueCount="938">
  <si>
    <t>Chapter 1 Reports</t>
  </si>
  <si>
    <t>Trial Balance</t>
  </si>
  <si>
    <t>Sheetname</t>
  </si>
  <si>
    <t>X</t>
  </si>
  <si>
    <t>C1.9.1 TB</t>
  </si>
  <si>
    <t>E1.1.2 PL ST</t>
  </si>
  <si>
    <t>E1.1.3 PL DT</t>
  </si>
  <si>
    <t>E1.2.2 BS ST</t>
  </si>
  <si>
    <t>E1.2.3 BS DT</t>
  </si>
  <si>
    <t>Profit &amp; Loss Standard</t>
  </si>
  <si>
    <t>Profit &amp; Loss Detail</t>
  </si>
  <si>
    <t>Balance Sheet Standard</t>
  </si>
  <si>
    <t>Balance Sheet Detail</t>
  </si>
  <si>
    <t>P1.1.2.1 PL ST</t>
  </si>
  <si>
    <t>P1.1.2.3 PL DT</t>
  </si>
  <si>
    <t>P1.1.3.1 BS ST</t>
  </si>
  <si>
    <t>P1.1.3.3 BS DT</t>
  </si>
  <si>
    <t xml:space="preserve">Profit &amp; Loss Standard </t>
  </si>
  <si>
    <t>Computer Accounting with QuickBooks 2019 by Donna Kay</t>
  </si>
  <si>
    <t>11:44 AM</t>
  </si>
  <si>
    <t>YourName Chapter 1 Rock Castle Construction</t>
  </si>
  <si>
    <t>Trial Balance</t>
  </si>
  <si>
    <t>Accrual Basis</t>
  </si>
  <si>
    <t>As of November 30, 2022</t>
  </si>
  <si>
    <t>Nov 30, 22</t>
  </si>
  <si>
    <t>Debit</t>
  </si>
  <si>
    <t>Credit</t>
  </si>
  <si>
    <t>10100 · Checking</t>
  </si>
  <si>
    <t>10300 · Savings</t>
  </si>
  <si>
    <t>10400 · Petty Cash</t>
  </si>
  <si>
    <t>11000 · Accounts Receivable</t>
  </si>
  <si>
    <t>12000 · Undeposited Funds</t>
  </si>
  <si>
    <t>12100 · Inventory Asset</t>
  </si>
  <si>
    <t>12800 · Employee Advances</t>
  </si>
  <si>
    <t>13100 · Pre-paid Insurance</t>
  </si>
  <si>
    <t>13400 · Retainage Receivable</t>
  </si>
  <si>
    <t>15000 · Furniture and Equipment</t>
  </si>
  <si>
    <t>15100 · Vehicles</t>
  </si>
  <si>
    <t>15200 · Buildings and Improvements</t>
  </si>
  <si>
    <t>15300 · Construction Equipment</t>
  </si>
  <si>
    <t>16900 · Land</t>
  </si>
  <si>
    <t>17000 · Accumulated Depreciation</t>
  </si>
  <si>
    <t>18700 · Security Deposits</t>
  </si>
  <si>
    <t>20000 · Accounts Payable</t>
  </si>
  <si>
    <t>20500 · QuickBooks Credit Card</t>
  </si>
  <si>
    <t>20600 · CalOil Credit Card</t>
  </si>
  <si>
    <t>24000 · Payroll Liabilities:24010 · Federal Withholding</t>
  </si>
  <si>
    <t>24000 · Payroll Liabilities:24020 · FICA Payable</t>
  </si>
  <si>
    <t>24000 · Payroll Liabilities:24030 · AEIC Payable</t>
  </si>
  <si>
    <t>24000 · Payroll Liabilities:24040 · FUTA Payable</t>
  </si>
  <si>
    <t>24000 · Payroll Liabilities:24050 · State Withholding</t>
  </si>
  <si>
    <t>24000 · Payroll Liabilities:24060 · SUTA Payable</t>
  </si>
  <si>
    <t>24000 · Payroll Liabilities:24070 · State Disability Payable</t>
  </si>
  <si>
    <t>24000 · Payroll Liabilities:24080 · Worker's Compensation</t>
  </si>
  <si>
    <t>24000 · Payroll Liabilities:24100 · Emp. Health Ins Payable</t>
  </si>
  <si>
    <t>25500 · Sales Tax Payable</t>
  </si>
  <si>
    <t>23000 · Loan - Vehicles (Van)</t>
  </si>
  <si>
    <t>23100 · Loan - Vehicles (Utility Truck)</t>
  </si>
  <si>
    <t>23200 · Loan - Vehicles (Pickup Truck)</t>
  </si>
  <si>
    <t>28100 · Loan - Construction Equipment</t>
  </si>
  <si>
    <t>28200 · Loan - Furniture/Office Equip</t>
  </si>
  <si>
    <t>28700 · Note Payable - Bank of Anycity</t>
  </si>
  <si>
    <t>28900 · Mortgage - Office Building</t>
  </si>
  <si>
    <t>30000 · Opening Bal Equity</t>
  </si>
  <si>
    <t>30100 · Capital Stock</t>
  </si>
  <si>
    <t>32000 · Retained Earnings</t>
  </si>
  <si>
    <t>40100 · Construction Income</t>
  </si>
  <si>
    <t>40100 · Construction Income:40110 · Design Income</t>
  </si>
  <si>
    <t>40100 · Construction Income:40130 · Labor Income</t>
  </si>
  <si>
    <t>40100 · Construction Income:40140 · Materials Income</t>
  </si>
  <si>
    <t>40100 · Construction Income:40150 · Subcontracted Labor Income</t>
  </si>
  <si>
    <t>40100 · Construction Income:40199 · Less Discounts given</t>
  </si>
  <si>
    <t>40500 · Reimbursement Income:40520 · Permit Reimbursement Income</t>
  </si>
  <si>
    <t>40500 · Reimbursement Income:40530 · Reimbursed Freight &amp; Delivery</t>
  </si>
  <si>
    <t>50100 · Cost of Goods Sold</t>
  </si>
  <si>
    <t>54000 · Job Expenses:54200 · Equipment Rental</t>
  </si>
  <si>
    <t>54000 · Job Expenses:54300 · Job Materials</t>
  </si>
  <si>
    <t>54000 · Job Expenses:54400 · Permits and Licenses</t>
  </si>
  <si>
    <t>54000 · Job Expenses:54500 · Subcontractors</t>
  </si>
  <si>
    <t>54000 · Job Expenses:54520 · Freight &amp; Delivery</t>
  </si>
  <si>
    <t>54000 · Job Expenses:54599 · Less Discounts Taken</t>
  </si>
  <si>
    <t>60100 · Automobile:60110 · Fuel</t>
  </si>
  <si>
    <t>60100 · Automobile:60120 · Insurance</t>
  </si>
  <si>
    <t>60100 · Automobile:60130 · Repairs and Maintenance</t>
  </si>
  <si>
    <t>60600 · Bank Service Charges</t>
  </si>
  <si>
    <t>62100 · Insurance:62110 · Disability Insurance</t>
  </si>
  <si>
    <t>62100 · Insurance:62120 · Liability Insurance</t>
  </si>
  <si>
    <t>62100 · Insurance:62130 · Work Comp</t>
  </si>
  <si>
    <t>62400 · Interest Expense:62420 · Loan Interest</t>
  </si>
  <si>
    <t>62700 · Payroll Expenses:62710 · Gross Wages</t>
  </si>
  <si>
    <t>62700 · Payroll Expenses:62720 · Payroll Taxes</t>
  </si>
  <si>
    <t>62700 · Payroll Expenses:62730 · FUTA Expense</t>
  </si>
  <si>
    <t>62700 · Payroll Expenses:62740 · SUTA Expense</t>
  </si>
  <si>
    <t>63100 · Postage</t>
  </si>
  <si>
    <t>64200 · Repairs:64220 · Computer Repairs</t>
  </si>
  <si>
    <t>64200 · Repairs:64230 · Equipment Repairs</t>
  </si>
  <si>
    <t>64800 · Tools and Machinery</t>
  </si>
  <si>
    <t>65100 · Utilities:65110 · Gas and Electric</t>
  </si>
  <si>
    <t>65100 · Utilities:65120 · Telephone</t>
  </si>
  <si>
    <t>65100 · Utilities:65130 · Water</t>
  </si>
  <si>
    <t>70100 · Other Income</t>
  </si>
  <si>
    <t>70200 · Interest Income</t>
  </si>
  <si>
    <t>TOTAL</t>
  </si>
  <si>
    <t>11:51 AM</t>
  </si>
  <si>
    <t>YourName Exercise 1.1 Rock Castle Construction</t>
  </si>
  <si>
    <t>Profit &amp; Loss</t>
  </si>
  <si>
    <t>November 2022</t>
  </si>
  <si>
    <t>Nov 22</t>
  </si>
  <si>
    <t>Ordinary Income/Expense</t>
  </si>
  <si>
    <t>Income</t>
  </si>
  <si>
    <t>40130 · Labor Income</t>
  </si>
  <si>
    <t>40140 · Materials Income</t>
  </si>
  <si>
    <t>40150 · Subcontracted Labor Income</t>
  </si>
  <si>
    <t>Total 40100 · Construction Income</t>
  </si>
  <si>
    <t>40500 · Reimbursement Income</t>
  </si>
  <si>
    <t>40520 · Permit Reimbursement Income</t>
  </si>
  <si>
    <t>Total 40500 · Reimbursement Income</t>
  </si>
  <si>
    <t>Total Income</t>
  </si>
  <si>
    <t>Cost of Goods Sold</t>
  </si>
  <si>
    <t>54000 · Job Expenses</t>
  </si>
  <si>
    <t>54200 · Equipment Rental</t>
  </si>
  <si>
    <t>54300 · Job Materials</t>
  </si>
  <si>
    <t>54400 · Permits and Licenses</t>
  </si>
  <si>
    <t>54500 · Subcontractors</t>
  </si>
  <si>
    <t>54599 · Less Discounts Taken</t>
  </si>
  <si>
    <t>Total 54000 · Job Expenses</t>
  </si>
  <si>
    <t>Total COGS</t>
  </si>
  <si>
    <t>Gross Profit</t>
  </si>
  <si>
    <t>Expense</t>
  </si>
  <si>
    <t>60100 · Automobile</t>
  </si>
  <si>
    <t>60110 · Fuel</t>
  </si>
  <si>
    <t>60130 · Repairs and Maintenance</t>
  </si>
  <si>
    <t>Total 60100 · Automobile</t>
  </si>
  <si>
    <t>62100 · Insurance</t>
  </si>
  <si>
    <t>62110 · Disability Insurance</t>
  </si>
  <si>
    <t>62120 · Liability Insurance</t>
  </si>
  <si>
    <t>62130 · Work Comp</t>
  </si>
  <si>
    <t>Total 62100 · Insurance</t>
  </si>
  <si>
    <t>62400 · Interest Expense</t>
  </si>
  <si>
    <t>62420 · Loan Interest</t>
  </si>
  <si>
    <t>Total 62400 · Interest Expense</t>
  </si>
  <si>
    <t>62700 · Payroll Expenses</t>
  </si>
  <si>
    <t>62710 · Gross Wages</t>
  </si>
  <si>
    <t>62720 · Payroll Taxes</t>
  </si>
  <si>
    <t>62730 · FUTA Expense</t>
  </si>
  <si>
    <t>62740 · SUTA Expense</t>
  </si>
  <si>
    <t>Total 62700 · Payroll Expenses</t>
  </si>
  <si>
    <t>64200 · Repairs</t>
  </si>
  <si>
    <t>64220 · Computer Repairs</t>
  </si>
  <si>
    <t>Total 64200 · Repairs</t>
  </si>
  <si>
    <t>65100 · Utilities</t>
  </si>
  <si>
    <t>65110 · Gas and Electric</t>
  </si>
  <si>
    <t>65120 · Telephone</t>
  </si>
  <si>
    <t>65130 · Water</t>
  </si>
  <si>
    <t>Total 65100 · Utilities</t>
  </si>
  <si>
    <t>Total Expense</t>
  </si>
  <si>
    <t>Net Ordinary Income</t>
  </si>
  <si>
    <t>Other Income/Expense</t>
  </si>
  <si>
    <t>Other Income</t>
  </si>
  <si>
    <t>Total Other Income</t>
  </si>
  <si>
    <t>Net Other Income</t>
  </si>
  <si>
    <t>Net Income</t>
  </si>
  <si>
    <t>11:54 AM</t>
  </si>
  <si>
    <t>Type</t>
  </si>
  <si>
    <t>Date</t>
  </si>
  <si>
    <t>Num</t>
  </si>
  <si>
    <t>Adj</t>
  </si>
  <si>
    <t>Name</t>
  </si>
  <si>
    <t>Memo</t>
  </si>
  <si>
    <t>Class</t>
  </si>
  <si>
    <t>Clr</t>
  </si>
  <si>
    <t>Split</t>
  </si>
  <si>
    <t>Balance</t>
  </si>
  <si>
    <t>Total 40130 · Labor Income</t>
  </si>
  <si>
    <t>Total 40140 · Materials Income</t>
  </si>
  <si>
    <t>Total 40150 · Subcontracted Labor Income</t>
  </si>
  <si>
    <t>Total 40520 · Permit Reimbursement Income</t>
  </si>
  <si>
    <t>Total 50100 · Cost of Goods Sold</t>
  </si>
  <si>
    <t>Total 54200 · Equipment Rental</t>
  </si>
  <si>
    <t>Total 54300 · Job Materials</t>
  </si>
  <si>
    <t>Total 54400 · Permits and Licenses</t>
  </si>
  <si>
    <t>Total 54500 · Subcontractors</t>
  </si>
  <si>
    <t>Total 54599 · Less Discounts Taken</t>
  </si>
  <si>
    <t>Total 60110 · Fuel</t>
  </si>
  <si>
    <t>Total 60130 · Repairs and Maintenance</t>
  </si>
  <si>
    <t>Total 60600 · Bank Service Charges</t>
  </si>
  <si>
    <t>Total 62110 · Disability Insurance</t>
  </si>
  <si>
    <t>Total 62120 · Liability Insurance</t>
  </si>
  <si>
    <t>Total 62130 · Work Comp</t>
  </si>
  <si>
    <t>Total 62420 · Loan Interest</t>
  </si>
  <si>
    <t>Total 62710 · Gross Wages</t>
  </si>
  <si>
    <t>Total 62720 · Payroll Taxes</t>
  </si>
  <si>
    <t>Total 62730 · FUTA Expense</t>
  </si>
  <si>
    <t>Total 62740 · SUTA Expense</t>
  </si>
  <si>
    <t>Total 64220 · Computer Repairs</t>
  </si>
  <si>
    <t>Total 64800 · Tools and Machinery</t>
  </si>
  <si>
    <t>Total 65110 · Gas and Electric</t>
  </si>
  <si>
    <t>Total 65120 · Telephone</t>
  </si>
  <si>
    <t>Total 65130 · Water</t>
  </si>
  <si>
    <t>Total 70100 · Other Income</t>
  </si>
  <si>
    <t>Invoice</t>
  </si>
  <si>
    <t>Sales Receipt</t>
  </si>
  <si>
    <t>Bill</t>
  </si>
  <si>
    <t>Check</t>
  </si>
  <si>
    <t>Credit Card Charge</t>
  </si>
  <si>
    <t>Bill Pmt -Check</t>
  </si>
  <si>
    <t>General Journal</t>
  </si>
  <si>
    <t>Paycheck</t>
  </si>
  <si>
    <t>1074</t>
  </si>
  <si>
    <t>1076</t>
  </si>
  <si>
    <t>1077</t>
  </si>
  <si>
    <t>1079</t>
  </si>
  <si>
    <t>1080</t>
  </si>
  <si>
    <t>1082</t>
  </si>
  <si>
    <t>1083</t>
  </si>
  <si>
    <t>1084</t>
  </si>
  <si>
    <t>1085</t>
  </si>
  <si>
    <t>3007</t>
  </si>
  <si>
    <t>1086</t>
  </si>
  <si>
    <t>1075</t>
  </si>
  <si>
    <t>1081</t>
  </si>
  <si>
    <t>1078</t>
  </si>
  <si>
    <t>439</t>
  </si>
  <si>
    <t>448</t>
  </si>
  <si>
    <t>455</t>
  </si>
  <si>
    <t>12849</t>
  </si>
  <si>
    <t>460</t>
  </si>
  <si>
    <t>ROCK-02</t>
  </si>
  <si>
    <t>187-H9</t>
  </si>
  <si>
    <t>7893</t>
  </si>
  <si>
    <t>442</t>
  </si>
  <si>
    <t>474</t>
  </si>
  <si>
    <t>DRAFT</t>
  </si>
  <si>
    <t>454</t>
  </si>
  <si>
    <t>1122</t>
  </si>
  <si>
    <t>1121</t>
  </si>
  <si>
    <t>10064</t>
  </si>
  <si>
    <t>10065</t>
  </si>
  <si>
    <t>10066</t>
  </si>
  <si>
    <t>10067</t>
  </si>
  <si>
    <t>10068</t>
  </si>
  <si>
    <t>10069</t>
  </si>
  <si>
    <t>036</t>
  </si>
  <si>
    <t>462</t>
  </si>
  <si>
    <t>475</t>
  </si>
  <si>
    <t>438</t>
  </si>
  <si>
    <t>463</t>
  </si>
  <si>
    <t>471</t>
  </si>
  <si>
    <t>FC 4</t>
  </si>
  <si>
    <t>Pretell Real Estate:155 Wilks Blvd.</t>
  </si>
  <si>
    <t>Vitton, David:Remodel Kitchen</t>
  </si>
  <si>
    <t>Hendro Riyadi:Remodel Kitchen</t>
  </si>
  <si>
    <t>Melton, Johnny:Dental office</t>
  </si>
  <si>
    <t>Cook, Brian:Kitchen</t>
  </si>
  <si>
    <t>Jacobsen, Doug:Kitchen</t>
  </si>
  <si>
    <t>Burch, Jason:Room Addition</t>
  </si>
  <si>
    <t>Abercrombie, Kristy:Remodel Bathroom</t>
  </si>
  <si>
    <t>Teschner, Anton:Sun Room</t>
  </si>
  <si>
    <t>Ecker Designs:Office Repairs</t>
  </si>
  <si>
    <t>Cook, Brian:2nd story addition</t>
  </si>
  <si>
    <t>Violette, Mike:Workshop</t>
  </si>
  <si>
    <t>Teichman, Tim:Kitchen</t>
  </si>
  <si>
    <t>Smith, Lee:Patio</t>
  </si>
  <si>
    <t>Natiello, Ernesto:Kitchen</t>
  </si>
  <si>
    <t>-MULTIPLE-</t>
  </si>
  <si>
    <t>McClain Appliances</t>
  </si>
  <si>
    <t>Overhead</t>
  </si>
  <si>
    <t>Nguyen, Tuan:Garage</t>
  </si>
  <si>
    <t>Framing labor</t>
  </si>
  <si>
    <t>Repair work</t>
  </si>
  <si>
    <t>Repair work - Repair broken water main</t>
  </si>
  <si>
    <t>Removal labor</t>
  </si>
  <si>
    <t>Building permit</t>
  </si>
  <si>
    <t>Equipment Rental</t>
  </si>
  <si>
    <t>VOID:</t>
  </si>
  <si>
    <t>Window</t>
  </si>
  <si>
    <t>Electrical work</t>
  </si>
  <si>
    <t>Metal Work</t>
  </si>
  <si>
    <t>Roofing</t>
  </si>
  <si>
    <t>Plumbing</t>
  </si>
  <si>
    <t>Painting</t>
  </si>
  <si>
    <t>Install insulation</t>
  </si>
  <si>
    <t>Install drywall</t>
  </si>
  <si>
    <t>Install tile or counter</t>
  </si>
  <si>
    <t>85-93117</t>
  </si>
  <si>
    <t>Monthly Vechiicle Repairs and Maintenance</t>
  </si>
  <si>
    <t>Service Charge</t>
  </si>
  <si>
    <t>Recurring Journal to Amortize Insurance Expense</t>
  </si>
  <si>
    <t>July allocation of prepaid rider policy</t>
  </si>
  <si>
    <t>Monthly Truck Payment</t>
  </si>
  <si>
    <t>Accnt#4467-98732  - Pmt# 31</t>
  </si>
  <si>
    <t>Pmt# 23</t>
  </si>
  <si>
    <t>11/03</t>
  </si>
  <si>
    <t>Finance Charges on Overdue Balance</t>
  </si>
  <si>
    <t>New Construction</t>
  </si>
  <si>
    <t>Remodel</t>
  </si>
  <si>
    <t>12:00 PM</t>
  </si>
  <si>
    <t>Balance Sheet</t>
  </si>
  <si>
    <t>ASSETS</t>
  </si>
  <si>
    <t>Current Assets</t>
  </si>
  <si>
    <t>Checking/Savings</t>
  </si>
  <si>
    <t>Total Checking/Savings</t>
  </si>
  <si>
    <t>Accounts Receivable</t>
  </si>
  <si>
    <t>Total Accounts Receivable</t>
  </si>
  <si>
    <t>Other Current Assets</t>
  </si>
  <si>
    <t>Total Other Current Assets</t>
  </si>
  <si>
    <t>Total Current Assets</t>
  </si>
  <si>
    <t>Fixed Assets</t>
  </si>
  <si>
    <t>Total Fixed Assets</t>
  </si>
  <si>
    <t>Other Assets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</si>
  <si>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</si>
  <si>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</si>
  <si>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</si>
  <si>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</si>
  <si>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</si>
  <si>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</si>
  <si>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Total Accounts Payable</t>
  </si>
  <si>
    <t>Credit Cards</t>
  </si>
  <si>
    <t>Total Credit Cards</t>
  </si>
  <si>
    <t>Other Current Liabilities</t>
  </si>
  <si>
    <t>24000 · Payroll Liabilities</t>
  </si>
  <si>
    <t>24010 · Federal Withholding</t>
  </si>
  <si>
    <t>24020 · FICA Payable</t>
  </si>
  <si>
    <t>24050 · State Withholding</t>
  </si>
  <si>
    <t>24070 · State Disability Payable</t>
  </si>
  <si>
    <t>24080 · Worker's Compensation</t>
  </si>
  <si>
    <t>24100 · Emp. Health Ins Payable</t>
  </si>
  <si>
    <t>Total 24000 · Payroll Liabilities</t>
  </si>
  <si>
    <t>Total Other Current Liabilities</t>
  </si>
  <si>
    <t>Total Current Liabilities</t>
  </si>
  <si>
    <t>Long Term Liabilities</t>
  </si>
  <si>
    <t>Total Long Term Liabilities</t>
  </si>
  <si>
    <t>Total Liabilities</t>
  </si>
  <si>
    <t>Equity</t>
  </si>
  <si>
    <t>Total Equity</t>
  </si>
  <si>
    <t>TOTAL LIABILITIES &amp; EQUITY</t>
  </si>
  <si>
    <t>12:02 PM</t>
  </si>
  <si>
    <t>Ö</t>
  </si>
  <si>
    <t>Total 10100 · Checking</t>
  </si>
  <si>
    <t>Total 10300 · Savings</t>
  </si>
  <si>
    <t>Total 10400 · Petty Cash</t>
  </si>
  <si>
    <t>Total 11000 · Accounts Receivable</t>
  </si>
  <si>
    <t>Total 12000 · Undeposited Funds</t>
  </si>
  <si>
    <t>Total 12100 · Inventory Asset</t>
  </si>
  <si>
    <t>Total 12800 · Employee Advances</t>
  </si>
  <si>
    <t>Total 13100 · Pre-paid Insurance</t>
  </si>
  <si>
    <t>Total 13400 · Retainage Receivable</t>
  </si>
  <si>
    <t>Total 15000 · Furniture and Equipment</t>
  </si>
  <si>
    <t>1510 · Original Cost</t>
  </si>
  <si>
    <t>Total 1510 · Original Cost</t>
  </si>
  <si>
    <t>1520 · Depreciation</t>
  </si>
  <si>
    <t>Total 1520 · Depreciation</t>
  </si>
  <si>
    <t>15100 · Vehicles - Other</t>
  </si>
  <si>
    <t>Total 15100 · Vehicles - Other</t>
  </si>
  <si>
    <t>Total 15100 · Vehicles</t>
  </si>
  <si>
    <t>Total 15200 · Buildings and Improvements</t>
  </si>
  <si>
    <t>Total 15300 · Construction Equipment</t>
  </si>
  <si>
    <t>Total 16900 · Land</t>
  </si>
  <si>
    <t>Total 17000 · Accumulated Depreciation</t>
  </si>
  <si>
    <t>Total 18700 · Security Deposits</t>
  </si>
  <si>
    <t>Total 20000 · Accounts Payable</t>
  </si>
  <si>
    <t>Total 20500 · QuickBooks Credit Card</t>
  </si>
  <si>
    <t>Total 20600 · CalOil Credit Card</t>
  </si>
  <si>
    <t>Subcontracted Federal WH</t>
  </si>
  <si>
    <t>Total Subcontracted Federal WH</t>
  </si>
  <si>
    <t>20700 · Due to Owner</t>
  </si>
  <si>
    <t>Total 20700 · Due to Owner</t>
  </si>
  <si>
    <t>Total 24010 · Federal Withholding</t>
  </si>
  <si>
    <t>Total 24020 · FICA Payable</t>
  </si>
  <si>
    <t>24030 · AEIC Payable</t>
  </si>
  <si>
    <t>Total 24030 · AEIC Payable</t>
  </si>
  <si>
    <t>24040 · FUTA Payable</t>
  </si>
  <si>
    <t>Total 24040 · FUTA Payable</t>
  </si>
  <si>
    <t>Total 24050 · State Withholding</t>
  </si>
  <si>
    <t>24060 · SUTA Payable</t>
  </si>
  <si>
    <t>Total 24060 · SUTA Payable</t>
  </si>
  <si>
    <t>Total 24070 · State Disability Payable</t>
  </si>
  <si>
    <t>Total 24080 · Worker's Compensation</t>
  </si>
  <si>
    <t>24090 · Direct Deposit Liabilities</t>
  </si>
  <si>
    <t>Total 24090 · Direct Deposit Liabilities</t>
  </si>
  <si>
    <t>Total 24100 · Emp. Health Ins Payable</t>
  </si>
  <si>
    <t>24000 · Payroll Liabilities - Other</t>
  </si>
  <si>
    <t>Total 24000 · Payroll Liabilities - Other</t>
  </si>
  <si>
    <t>Total 25500 · Sales Tax Payable</t>
  </si>
  <si>
    <t>Total 23000 · Loan - Vehicles (Van)</t>
  </si>
  <si>
    <t>Total 23100 · Loan - Vehicles (Utility Truck)</t>
  </si>
  <si>
    <t>Total 23200 · Loan - Vehicles (Pickup Truck)</t>
  </si>
  <si>
    <t>Total 28100 · Loan - Construction Equipment</t>
  </si>
  <si>
    <t>Total 28200 · Loan - Furniture/Office Equip</t>
  </si>
  <si>
    <t>Total 28700 · Note Payable - Bank of Anycity</t>
  </si>
  <si>
    <t>Total 28900 · Mortgage - Office Building</t>
  </si>
  <si>
    <t>Total 30000 · Opening Bal Equity</t>
  </si>
  <si>
    <t>Total 30100 · Capital Stock</t>
  </si>
  <si>
    <t>31400 · Shareholder Distributions</t>
  </si>
  <si>
    <t>Total 31400 · Shareholder Distributions</t>
  </si>
  <si>
    <t>Total 32000 · Retained Earnings</t>
  </si>
  <si>
    <t>Total Net Income</t>
  </si>
  <si>
    <t>Deposit</t>
  </si>
  <si>
    <t>Payment</t>
  </si>
  <si>
    <t>Liability Check</t>
  </si>
  <si>
    <t>Sales Tax Payment</t>
  </si>
  <si>
    <t>Transfer</t>
  </si>
  <si>
    <t>440</t>
  </si>
  <si>
    <t>441</t>
  </si>
  <si>
    <t>443</t>
  </si>
  <si>
    <t>444</t>
  </si>
  <si>
    <t>445</t>
  </si>
  <si>
    <t>446</t>
  </si>
  <si>
    <t>447</t>
  </si>
  <si>
    <t>449</t>
  </si>
  <si>
    <t>450</t>
  </si>
  <si>
    <t>451</t>
  </si>
  <si>
    <t>452</t>
  </si>
  <si>
    <t>453</t>
  </si>
  <si>
    <t>456</t>
  </si>
  <si>
    <t>457</t>
  </si>
  <si>
    <t>458</t>
  </si>
  <si>
    <t>459</t>
  </si>
  <si>
    <t>461</t>
  </si>
  <si>
    <t>464</t>
  </si>
  <si>
    <t>465</t>
  </si>
  <si>
    <t>466</t>
  </si>
  <si>
    <t>467</t>
  </si>
  <si>
    <t>468</t>
  </si>
  <si>
    <t>469</t>
  </si>
  <si>
    <t>470</t>
  </si>
  <si>
    <t>472</t>
  </si>
  <si>
    <t>41077</t>
  </si>
  <si>
    <t>473</t>
  </si>
  <si>
    <t>3104</t>
  </si>
  <si>
    <t>10153</t>
  </si>
  <si>
    <t>1563</t>
  </si>
  <si>
    <t>9865</t>
  </si>
  <si>
    <t>87521</t>
  </si>
  <si>
    <t>8754</t>
  </si>
  <si>
    <t>15785</t>
  </si>
  <si>
    <t>5874</t>
  </si>
  <si>
    <t>Kershaw Computer Services</t>
  </si>
  <si>
    <t>Thomas Kitchen &amp; Bath</t>
  </si>
  <si>
    <t>Dan T. Miller</t>
  </si>
  <si>
    <t>Elizabeth N. Mason</t>
  </si>
  <si>
    <t>Gregg O. Schneider</t>
  </si>
  <si>
    <t>C.U. Electric</t>
  </si>
  <si>
    <t>Lew Plumbing</t>
  </si>
  <si>
    <t>Middlefield Drywall</t>
  </si>
  <si>
    <t>Employment Development Department</t>
  </si>
  <si>
    <t>Great Statewide Bank</t>
  </si>
  <si>
    <t>Sergeant Insurance</t>
  </si>
  <si>
    <t>State Fund</t>
  </si>
  <si>
    <t>Patton Hardware Supplies</t>
  </si>
  <si>
    <t>Larson Flooring</t>
  </si>
  <si>
    <t>East Bayshore Auto Mall</t>
  </si>
  <si>
    <t>QuickBooks MasterCard</t>
  </si>
  <si>
    <t>CalOil Company</t>
  </si>
  <si>
    <t>State Board of Equalization</t>
  </si>
  <si>
    <t>Wheeler's Tile Etc.</t>
  </si>
  <si>
    <t>City of Bayshore</t>
  </si>
  <si>
    <t>Timberloft Lumber</t>
  </si>
  <si>
    <t>Bank of Anycity</t>
  </si>
  <si>
    <t>Cal Gas &amp; Electric</t>
  </si>
  <si>
    <t>Hopkins Construction Rentals</t>
  </si>
  <si>
    <t>Keswick Insulation</t>
  </si>
  <si>
    <t>Sloan Roofing</t>
  </si>
  <si>
    <t>Washuta &amp; Son Painting</t>
  </si>
  <si>
    <t>Bayshore Water</t>
  </si>
  <si>
    <t>Dianne's Auto Shop</t>
  </si>
  <si>
    <t>Easley, Paula:Garage</t>
  </si>
  <si>
    <t>Gallion Masonry</t>
  </si>
  <si>
    <t>East Bayshore Tool &amp; Supply</t>
  </si>
  <si>
    <t>Daigle Lighting</t>
  </si>
  <si>
    <t>Hamlin Metal</t>
  </si>
  <si>
    <t>Perry Windows &amp; Doors</t>
  </si>
  <si>
    <t>Cal Telephone</t>
  </si>
  <si>
    <t>Mendoza Mechanical</t>
  </si>
  <si>
    <t>Bayshore CalOil Service</t>
  </si>
  <si>
    <t>5-487</t>
  </si>
  <si>
    <t>ROCK-0921</t>
  </si>
  <si>
    <t>987-6543-2</t>
  </si>
  <si>
    <t>00-7904153</t>
  </si>
  <si>
    <t>786-35</t>
  </si>
  <si>
    <t>ABCD 11-234567</t>
  </si>
  <si>
    <t>VOID: H-18756</t>
  </si>
  <si>
    <t>1890-76</t>
  </si>
  <si>
    <t>Acct #560-82645-99C</t>
  </si>
  <si>
    <t>VOID: Deposit</t>
  </si>
  <si>
    <t>Funds Transfer</t>
  </si>
  <si>
    <t>123-78</t>
  </si>
  <si>
    <t>RC 93</t>
  </si>
  <si>
    <t>Finance Charge</t>
  </si>
  <si>
    <t>Follow Up Work for September Job</t>
  </si>
  <si>
    <t>Exterior door - #P-10981</t>
  </si>
  <si>
    <t>10% retainage to be billed after job is complete and approved.</t>
  </si>
  <si>
    <t>Acct #415-555-9876-8053</t>
  </si>
  <si>
    <t>CA sales tax, San Domingo County</t>
  </si>
  <si>
    <t>CA sales tax, San Tomas County</t>
  </si>
  <si>
    <t>-SPLIT-</t>
  </si>
  <si>
    <t>11:01 AM</t>
  </si>
  <si>
    <t>YourName Project 1.1 Larry's Landscaping</t>
  </si>
  <si>
    <t>October 2022 through September 2023</t>
  </si>
  <si>
    <t>Oct '22 - Sep 23</t>
  </si>
  <si>
    <t>Discounts</t>
  </si>
  <si>
    <t>Landscaping Services</t>
  </si>
  <si>
    <t>Design Services</t>
  </si>
  <si>
    <t>Job Materials</t>
  </si>
  <si>
    <t>Misc Materials</t>
  </si>
  <si>
    <t>Decks &amp; Patios</t>
  </si>
  <si>
    <t>Fountains &amp; Garden Lighting</t>
  </si>
  <si>
    <t>Plants and Sod</t>
  </si>
  <si>
    <t>Sprinklers &amp; Drip systems</t>
  </si>
  <si>
    <t>Total Job Materials</t>
  </si>
  <si>
    <t>Labor</t>
  </si>
  <si>
    <t>Installation</t>
  </si>
  <si>
    <t>Maintenance &amp; Repairs</t>
  </si>
  <si>
    <t>Total Labor</t>
  </si>
  <si>
    <t>Total Landscaping Services</t>
  </si>
  <si>
    <t>Retail Sales</t>
  </si>
  <si>
    <t>Service</t>
  </si>
  <si>
    <t>Payroll Expenses</t>
  </si>
  <si>
    <t>Automobile</t>
  </si>
  <si>
    <t>Fuel</t>
  </si>
  <si>
    <t>Total Automobile</t>
  </si>
  <si>
    <t>Bank Service Charges</t>
  </si>
  <si>
    <t>Delivery Fee</t>
  </si>
  <si>
    <t>Depreciation</t>
  </si>
  <si>
    <t>Insurance</t>
  </si>
  <si>
    <t>Interest Expense</t>
  </si>
  <si>
    <t>Job Expenses</t>
  </si>
  <si>
    <t>Equipmental Rental</t>
  </si>
  <si>
    <t>Decks &amp; Patio</t>
  </si>
  <si>
    <t>Plants &amp; Sod</t>
  </si>
  <si>
    <t>Sprinkler's &amp; Drip Systems</t>
  </si>
  <si>
    <t>Total Job Expenses</t>
  </si>
  <si>
    <t>Mileage Reimbursement</t>
  </si>
  <si>
    <t>Miscellaneous</t>
  </si>
  <si>
    <t>Office Supplies</t>
  </si>
  <si>
    <t>Repairs</t>
  </si>
  <si>
    <t>Computer Repairs</t>
  </si>
  <si>
    <t>Total Repairs</t>
  </si>
  <si>
    <t>Utilities</t>
  </si>
  <si>
    <t>Gas and Electric</t>
  </si>
  <si>
    <t>Telephone</t>
  </si>
  <si>
    <t>Water</t>
  </si>
  <si>
    <t>Total Utilities</t>
  </si>
  <si>
    <t>Interest Income</t>
  </si>
  <si>
    <t>11:13 AM</t>
  </si>
  <si>
    <t>Total Discounts</t>
  </si>
  <si>
    <t>Total Design Services</t>
  </si>
  <si>
    <t>Total Misc Materials</t>
  </si>
  <si>
    <t>Total Decks &amp; Patios</t>
  </si>
  <si>
    <t>Total Fountains &amp; Garden Lighting</t>
  </si>
  <si>
    <t>Total Plants and Sod</t>
  </si>
  <si>
    <t>Total Sprinklers &amp; Drip systems</t>
  </si>
  <si>
    <t>Total Installation</t>
  </si>
  <si>
    <t>Total Maintenance &amp; Repairs</t>
  </si>
  <si>
    <t>Total Retail Sales</t>
  </si>
  <si>
    <t>Total Service</t>
  </si>
  <si>
    <t>Total Cost of Goods Sold</t>
  </si>
  <si>
    <t>Total Payroll Expenses</t>
  </si>
  <si>
    <t>Total Fuel</t>
  </si>
  <si>
    <t>Total Bank Service Charges</t>
  </si>
  <si>
    <t>Total Delivery Fee</t>
  </si>
  <si>
    <t>Total Depreciation</t>
  </si>
  <si>
    <t>Total Insurance</t>
  </si>
  <si>
    <t>Total Interest Expense</t>
  </si>
  <si>
    <t>Total Equipmental Rental</t>
  </si>
  <si>
    <t>Total Decks &amp; Patio</t>
  </si>
  <si>
    <t>Total Plants &amp; Sod</t>
  </si>
  <si>
    <t>Total Sprinkler's &amp; Drip Systems</t>
  </si>
  <si>
    <t>Total Mileage Reimbursement</t>
  </si>
  <si>
    <t>Total Miscellaneous</t>
  </si>
  <si>
    <t>Total Office Supplies</t>
  </si>
  <si>
    <t>Total Computer Repairs</t>
  </si>
  <si>
    <t>Total Gas and Electric</t>
  </si>
  <si>
    <t>Total Telephone</t>
  </si>
  <si>
    <t>Total Water</t>
  </si>
  <si>
    <t>Total Interest Income</t>
  </si>
  <si>
    <t>30</t>
  </si>
  <si>
    <t>17</t>
  </si>
  <si>
    <t>36</t>
  </si>
  <si>
    <t>44</t>
  </si>
  <si>
    <t>12</t>
  </si>
  <si>
    <t>1</t>
  </si>
  <si>
    <t>37</t>
  </si>
  <si>
    <t>4</t>
  </si>
  <si>
    <t>39</t>
  </si>
  <si>
    <t>48</t>
  </si>
  <si>
    <t>49</t>
  </si>
  <si>
    <t>56</t>
  </si>
  <si>
    <t>2</t>
  </si>
  <si>
    <t>21</t>
  </si>
  <si>
    <t>23</t>
  </si>
  <si>
    <t>25</t>
  </si>
  <si>
    <t>31</t>
  </si>
  <si>
    <t>136</t>
  </si>
  <si>
    <t>137</t>
  </si>
  <si>
    <t>7</t>
  </si>
  <si>
    <t>47</t>
  </si>
  <si>
    <t>54</t>
  </si>
  <si>
    <t>3</t>
  </si>
  <si>
    <t>5</t>
  </si>
  <si>
    <t>8</t>
  </si>
  <si>
    <t>11</t>
  </si>
  <si>
    <t>13</t>
  </si>
  <si>
    <t>14</t>
  </si>
  <si>
    <t>15</t>
  </si>
  <si>
    <t>16</t>
  </si>
  <si>
    <t>18</t>
  </si>
  <si>
    <t>19</t>
  </si>
  <si>
    <t>20</t>
  </si>
  <si>
    <t>22</t>
  </si>
  <si>
    <t>26</t>
  </si>
  <si>
    <t>27</t>
  </si>
  <si>
    <t>28</t>
  </si>
  <si>
    <t>29</t>
  </si>
  <si>
    <t>32</t>
  </si>
  <si>
    <t>33</t>
  </si>
  <si>
    <t>34</t>
  </si>
  <si>
    <t>35</t>
  </si>
  <si>
    <t>38</t>
  </si>
  <si>
    <t>40</t>
  </si>
  <si>
    <t>41</t>
  </si>
  <si>
    <t>42</t>
  </si>
  <si>
    <t>43</t>
  </si>
  <si>
    <t>50</t>
  </si>
  <si>
    <t>51</t>
  </si>
  <si>
    <t>52</t>
  </si>
  <si>
    <t>53</t>
  </si>
  <si>
    <t>55</t>
  </si>
  <si>
    <t>57</t>
  </si>
  <si>
    <t>58</t>
  </si>
  <si>
    <t>59</t>
  </si>
  <si>
    <t>60</t>
  </si>
  <si>
    <t>61</t>
  </si>
  <si>
    <t>6</t>
  </si>
  <si>
    <t>9</t>
  </si>
  <si>
    <t>10</t>
  </si>
  <si>
    <t>24</t>
  </si>
  <si>
    <t>45</t>
  </si>
  <si>
    <t>46</t>
  </si>
  <si>
    <t>DED</t>
  </si>
  <si>
    <t>GN-03-1234</t>
  </si>
  <si>
    <t>A104</t>
  </si>
  <si>
    <t>A100</t>
  </si>
  <si>
    <t>A101</t>
  </si>
  <si>
    <t>A102</t>
  </si>
  <si>
    <t>A103</t>
  </si>
  <si>
    <t>A105</t>
  </si>
  <si>
    <t>1016</t>
  </si>
  <si>
    <t>GN-04-2168</t>
  </si>
  <si>
    <t>124a</t>
  </si>
  <si>
    <t>06/03</t>
  </si>
  <si>
    <t>10/02</t>
  </si>
  <si>
    <t>11/02</t>
  </si>
  <si>
    <t>12/02</t>
  </si>
  <si>
    <t>01/03</t>
  </si>
  <si>
    <t>02/03</t>
  </si>
  <si>
    <t>03/03</t>
  </si>
  <si>
    <t>04/03</t>
  </si>
  <si>
    <t>05/03</t>
  </si>
  <si>
    <t>07/03</t>
  </si>
  <si>
    <t>08/03</t>
  </si>
  <si>
    <t>09/03</t>
  </si>
  <si>
    <t>FC 1</t>
  </si>
  <si>
    <t>Hermann, Jennifer:Residential Maintenance</t>
  </si>
  <si>
    <t>Lo, David:Landscaping</t>
  </si>
  <si>
    <t>Lochrie, Steven</t>
  </si>
  <si>
    <t>Cheknis, Benjamin</t>
  </si>
  <si>
    <t>Lee, Laurel:Lee Residence</t>
  </si>
  <si>
    <t>McCale, Ron:Residential</t>
  </si>
  <si>
    <t>Gregory, Dru</t>
  </si>
  <si>
    <t>Balak, Mike:330 Main St</t>
  </si>
  <si>
    <t>Jasmine Park</t>
  </si>
  <si>
    <t>Molotsi, Hugh:6856 Ocean View</t>
  </si>
  <si>
    <t>Sonnenschein, Russ</t>
  </si>
  <si>
    <t>Crenshaw, Bob</t>
  </si>
  <si>
    <t>Balak, Mike:Residential</t>
  </si>
  <si>
    <t>Morearty, Brian</t>
  </si>
  <si>
    <t>Tumacder, Jacint</t>
  </si>
  <si>
    <t>Wood's Garden Cafe</t>
  </si>
  <si>
    <t>Heldt, Bob</t>
  </si>
  <si>
    <t>Walker, Rich</t>
  </si>
  <si>
    <t>Molotsi, Hugh:1487 Silverbell Ave</t>
  </si>
  <si>
    <t>Molotsi, Hugh:4697 W. Indian Trail</t>
  </si>
  <si>
    <t>Blackwell, Edward</t>
  </si>
  <si>
    <t>Corcoran, Carol</t>
  </si>
  <si>
    <t>Chapman, Natalie</t>
  </si>
  <si>
    <t>Lo, David:4631 W Indian Trail</t>
  </si>
  <si>
    <t>Perry, Dave</t>
  </si>
  <si>
    <t>Muchemu, Margaret</t>
  </si>
  <si>
    <t>Andres, Cristina</t>
  </si>
  <si>
    <t>Nolan Hardware and Supplies</t>
  </si>
  <si>
    <t>Duncan Fisher</t>
  </si>
  <si>
    <t>Jenny Miller</t>
  </si>
  <si>
    <t>Shane B. Hamby</t>
  </si>
  <si>
    <t>Gussman's Nursery</t>
  </si>
  <si>
    <t>Accumulated Depreciation</t>
  </si>
  <si>
    <t>Brown Equipment Rental</t>
  </si>
  <si>
    <t>Patio &amp; Desk Designs</t>
  </si>
  <si>
    <t>Conner Garden Supplies</t>
  </si>
  <si>
    <t>Sowers Office Equipment</t>
  </si>
  <si>
    <t>Computer Services by DJ</t>
  </si>
  <si>
    <t>10% Discount</t>
  </si>
  <si>
    <t>Custom Landscape Design</t>
  </si>
  <si>
    <t>Deck Lumber</t>
  </si>
  <si>
    <t>Fountain pump</t>
  </si>
  <si>
    <t>Garden Lighting</t>
  </si>
  <si>
    <t>Custom rock fountain and sculpture</t>
  </si>
  <si>
    <t>Citrus Tree - 50 gal., 2-Orange, 1, Grapefruit</t>
  </si>
  <si>
    <t>Citrus Tree - 50 gal.</t>
  </si>
  <si>
    <t>Garden rocks - 60 lbs.</t>
  </si>
  <si>
    <t>Ornamental</t>
  </si>
  <si>
    <t>Soil, 2 cubic ft bag</t>
  </si>
  <si>
    <t>Sprinkler heads</t>
  </si>
  <si>
    <t>Plastic sprinkler piping</t>
  </si>
  <si>
    <t>Weekly gardening services</t>
  </si>
  <si>
    <t>Installation of landscape design</t>
  </si>
  <si>
    <t>Installation of landscape</t>
  </si>
  <si>
    <t>Contract gardening services</t>
  </si>
  <si>
    <t xml:space="preserve">Contract gardening services  </t>
  </si>
  <si>
    <t>Tree and shrub trimming</t>
  </si>
  <si>
    <t>Pest control services</t>
  </si>
  <si>
    <t>Lawn &amp; Garden Fertilizer 20-14-7</t>
  </si>
  <si>
    <t>Plant &amp; Tree Fertilizer 6-6-10</t>
  </si>
  <si>
    <t>Tree Removal Service</t>
  </si>
  <si>
    <t>Tree removal</t>
  </si>
  <si>
    <t>Tree Removal Service - 2 Trees</t>
  </si>
  <si>
    <t>Sprinkler head #BLS9081-09</t>
  </si>
  <si>
    <t>Monthly Service Charge</t>
  </si>
  <si>
    <t>Surcharge for orders under $100</t>
  </si>
  <si>
    <t>May portion of rider policy</t>
  </si>
  <si>
    <t>monthly alloc of rider pol, june</t>
  </si>
  <si>
    <t>July portion of rider pol</t>
  </si>
  <si>
    <t>rider policy, august</t>
  </si>
  <si>
    <t>sept rider policy</t>
  </si>
  <si>
    <t>bulldozer fuel on return</t>
  </si>
  <si>
    <t>Rough Lumber</t>
  </si>
  <si>
    <t>Tree, Citrus - 50 gal.  Arizona Sweet</t>
  </si>
  <si>
    <t>Fruit Tree - Apple</t>
  </si>
  <si>
    <t>Fruit Tree - Orange, Lemon</t>
  </si>
  <si>
    <t>Fruit Tree -</t>
  </si>
  <si>
    <t>New furniture</t>
  </si>
  <si>
    <t>Printer ink</t>
  </si>
  <si>
    <t>(415)555-4567</t>
  </si>
  <si>
    <t xml:space="preserve"> Acct #370C-99336622</t>
  </si>
  <si>
    <t>Landscaping</t>
  </si>
  <si>
    <t>Design</t>
  </si>
  <si>
    <t>Maintenance</t>
  </si>
  <si>
    <t>Undeposited Funds</t>
  </si>
  <si>
    <t>Checking</t>
  </si>
  <si>
    <t>CalOil Card</t>
  </si>
  <si>
    <t>Savings</t>
  </si>
  <si>
    <t>Prepaid Insurance</t>
  </si>
  <si>
    <t>Cash Expenditures</t>
  </si>
  <si>
    <t>11:28 AM</t>
  </si>
  <si>
    <t>As of September 30, 2023</t>
  </si>
  <si>
    <t>Sep 30, 23</t>
  </si>
  <si>
    <t>Inventory Asset</t>
  </si>
  <si>
    <t>Truck</t>
  </si>
  <si>
    <t>Original Purchase</t>
  </si>
  <si>
    <t>Total Truck</t>
  </si>
  <si>
    <t>Payroll Liabilities</t>
  </si>
  <si>
    <t>Payments on Account</t>
  </si>
  <si>
    <t>Sales Tax Payable</t>
  </si>
  <si>
    <t>Bank of Anycity Loan</t>
  </si>
  <si>
    <t>Equipment Loan</t>
  </si>
  <si>
    <t>Bank Loan</t>
  </si>
  <si>
    <t>Opening Bal Equity</t>
  </si>
  <si>
    <t>Retained Earnings</t>
  </si>
  <si>
    <t>11:30 AM</t>
  </si>
  <si>
    <t>Total Checking</t>
  </si>
  <si>
    <t>Total Cash Expenditures</t>
  </si>
  <si>
    <t>Total Savings</t>
  </si>
  <si>
    <t>Barter Account</t>
  </si>
  <si>
    <t>Total Barter Account</t>
  </si>
  <si>
    <t>Total Prepaid Insurance</t>
  </si>
  <si>
    <t>Employee advances</t>
  </si>
  <si>
    <t>Total Employee advances</t>
  </si>
  <si>
    <t>Total Inventory Asset</t>
  </si>
  <si>
    <t>Total Undeposited Funds</t>
  </si>
  <si>
    <t>Total Accumulated Depreciation</t>
  </si>
  <si>
    <t>Total Original Purchase</t>
  </si>
  <si>
    <t>Truck - Other</t>
  </si>
  <si>
    <t>Total Truck - Other</t>
  </si>
  <si>
    <t>Inventory Adjust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</si>
  <si>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</si>
  <si>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</si>
  <si>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</si>
  <si>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</si>
  <si>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</si>
  <si>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</si>
  <si>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</si>
  <si>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</si>
  <si>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</si>
  <si>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</si>
  <si>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</si>
  <si>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</si>
  <si>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</si>
  <si>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</si>
  <si>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</si>
  <si>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</si>
  <si>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</si>
  <si>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</si>
  <si>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</si>
  <si>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</si>
  <si>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</si>
  <si>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</si>
  <si>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</si>
  <si>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</si>
  <si>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</si>
  <si>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</si>
  <si>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</si>
  <si>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1034</t>
  </si>
  <si>
    <t>1033</t>
  </si>
  <si>
    <t>1035</t>
  </si>
  <si>
    <t>1036</t>
  </si>
  <si>
    <t>1463</t>
  </si>
  <si>
    <t>1038</t>
  </si>
  <si>
    <t>1037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</si>
  <si>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</si>
  <si>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</si>
  <si>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</si>
  <si>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</si>
  <si>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</si>
  <si>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</si>
  <si>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</si>
  <si>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</si>
  <si>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</si>
  <si>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</si>
  <si>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</si>
  <si>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</si>
  <si>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</si>
  <si>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</si>
  <si>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</si>
  <si>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</si>
  <si>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</si>
  <si>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</si>
  <si>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</si>
  <si>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</si>
  <si>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</si>
  <si>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</si>
  <si>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</si>
  <si>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</si>
  <si>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</si>
  <si>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</si>
  <si>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</si>
  <si>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3172</t>
  </si>
  <si>
    <t>1103</t>
  </si>
  <si>
    <t>6325</t>
  </si>
  <si>
    <t>10035</t>
  </si>
  <si>
    <t>1127</t>
  </si>
  <si>
    <t>2121</t>
  </si>
  <si>
    <t>2187</t>
  </si>
  <si>
    <t>2168</t>
  </si>
  <si>
    <t>2154</t>
  </si>
  <si>
    <t>1139</t>
  </si>
  <si>
    <t>1150</t>
  </si>
  <si>
    <t>3411</t>
  </si>
  <si>
    <t>1070</t>
  </si>
  <si>
    <t>2111</t>
  </si>
  <si>
    <t>3426</t>
  </si>
  <si>
    <t>1486</t>
  </si>
  <si>
    <t>3782</t>
  </si>
  <si>
    <t>2183</t>
  </si>
  <si>
    <t>1172</t>
  </si>
  <si>
    <t>1131</t>
  </si>
  <si>
    <t>1094</t>
  </si>
  <si>
    <t>3439</t>
  </si>
  <si>
    <t>1142</t>
  </si>
  <si>
    <t>1143</t>
  </si>
  <si>
    <t>1188</t>
  </si>
  <si>
    <t>8221</t>
  </si>
  <si>
    <t>6471</t>
  </si>
  <si>
    <t>4827</t>
  </si>
  <si>
    <t>3453</t>
  </si>
  <si>
    <t>2199</t>
  </si>
  <si>
    <t>1193</t>
  </si>
  <si>
    <t>1868</t>
  </si>
  <si>
    <t>3579</t>
  </si>
  <si>
    <t>6503</t>
  </si>
  <si>
    <t>Townley Insurance Agency</t>
  </si>
  <si>
    <t>Sena Lumber &amp; Building Materials</t>
  </si>
  <si>
    <t>Robert Carr Masonry</t>
  </si>
  <si>
    <t>370C-99336622</t>
  </si>
  <si>
    <t>Mthly Account Services Fees</t>
  </si>
  <si>
    <t>769369-370R</t>
  </si>
  <si>
    <t>415-555-9876-8053</t>
  </si>
  <si>
    <t>Monthly Account Services Fee</t>
  </si>
  <si>
    <t>Monthly Account Services Fees</t>
  </si>
  <si>
    <t>5-487-00</t>
  </si>
  <si>
    <t>94-785421</t>
  </si>
  <si>
    <t>00-1111100</t>
  </si>
  <si>
    <t>786-35-009-201</t>
  </si>
  <si>
    <t>R 594</t>
  </si>
  <si>
    <t>1V-2345-00</t>
  </si>
  <si>
    <t>678J-09</t>
  </si>
  <si>
    <t>Savings # 0223-9876</t>
  </si>
  <si>
    <t>INVOICE</t>
  </si>
  <si>
    <t>Plastic sprinkler piping #1098-20</t>
  </si>
  <si>
    <t>Fountain pump #198-30</t>
  </si>
  <si>
    <t>Lighting Inventory Adjustment</t>
  </si>
  <si>
    <t>Sprkl pipes Inventory Adjustment</t>
  </si>
  <si>
    <t>Monthly Service</t>
  </si>
  <si>
    <t>Total CalOil Card</t>
  </si>
  <si>
    <t>QuickBooks Credit Card</t>
  </si>
  <si>
    <t>QBCC Field Office</t>
  </si>
  <si>
    <t>Total QBCC Field Office</t>
  </si>
  <si>
    <t>QBCC Home Office</t>
  </si>
  <si>
    <t>Total QBCC Home Office</t>
  </si>
  <si>
    <t>QBCC Sales Dept</t>
  </si>
  <si>
    <t>Total QBCC Sales Dept</t>
  </si>
  <si>
    <t>QuickBooks Credit Card - Other</t>
  </si>
  <si>
    <t>Total QuickBooks Credit Card - Other</t>
  </si>
  <si>
    <t>Total QuickBooks Credit Card</t>
  </si>
  <si>
    <t>Total Payroll Liabilities</t>
  </si>
  <si>
    <t>Direct Deposit Liabilities</t>
  </si>
  <si>
    <t>Total Direct Deposit Liabilities</t>
  </si>
  <si>
    <t>Total Payments on Account</t>
  </si>
  <si>
    <t>Total Sales Tax Payable</t>
  </si>
  <si>
    <t>Total Bank of Anycity Loan</t>
  </si>
  <si>
    <t>Total Equipment Loan</t>
  </si>
  <si>
    <t>Total Bank Loan</t>
  </si>
  <si>
    <t>Total Opening Bal Equity</t>
  </si>
  <si>
    <t>Owner's Equity</t>
  </si>
  <si>
    <t>Owner's Contributions</t>
  </si>
  <si>
    <t>Total Owner's Contributions</t>
  </si>
  <si>
    <t>Owner's Draw</t>
  </si>
  <si>
    <t>Total Owner's Draw</t>
  </si>
  <si>
    <t>Owner's Equity - Other</t>
  </si>
  <si>
    <t>Total Owner's Equity - Other</t>
  </si>
  <si>
    <t>Total Owner's Equity</t>
  </si>
  <si>
    <t>Total Retained Earnings</t>
  </si>
  <si>
    <t>Opening balance</t>
  </si>
  <si>
    <t>Applied Payment on Account</t>
  </si>
  <si>
    <t>Sales Tax - San Domingo County Tax</t>
  </si>
  <si>
    <t>Out-of-state sale, exempt from sales tax</t>
  </si>
  <si>
    <t>Account Opening Balance</t>
  </si>
  <si>
    <t>Balance Due $13299.65</t>
  </si>
  <si>
    <t>YourName Exercise 1.2 Rock Castle Construction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</si>
</sst>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  <numFmt numFmtId="177" formatCode="#,##0.00;\-#,##0.00"/>
  </numFmts>
  <fonts count="63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i/>
      <sz val="10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8"/>
      <color indexed="8"/>
      <name val="Symbol"/>
      <family val="1"/>
    </font>
    <font>
      <sz val="8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libri"/>
      <family val="2"/>
    </font>
    <font>
      <b/>
      <sz val="8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00"/>
      <name val="Arial"/>
      <family val="2"/>
    </font>
    <font>
      <b/>
      <sz val="8"/>
      <color rgb="FF000080"/>
      <name val="Arial"/>
      <family val="2"/>
    </font>
    <font>
      <b/>
      <sz val="8"/>
      <color rgb="FF000000"/>
      <name val="Symbol"/>
      <family val="1"/>
    </font>
    <font>
      <sz val="8"/>
      <color rgb="FF000000"/>
      <name val="Symbo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69">
      <alignment/>
      <protection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54" fillId="0" borderId="0" xfId="0" applyFont="1" applyBorder="1" applyAlignment="1">
      <alignment horizontal="left" vertical="center"/>
    </xf>
    <xf numFmtId="49" fontId="0" fillId="0" borderId="0" xfId="0" applyNumberFormat="1" applyAlignment="1">
      <alignment/>
    </xf>
    <xf numFmtId="49" fontId="55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49" fontId="57" fillId="0" borderId="0" xfId="0" applyNumberFormat="1" applyFont="1" applyAlignment="1">
      <alignment/>
    </xf>
    <xf numFmtId="49" fontId="58" fillId="0" borderId="0" xfId="0" applyNumberFormat="1" applyFont="1" applyAlignment="1">
      <alignment/>
    </xf>
    <xf numFmtId="49" fontId="55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77" fontId="59" fillId="0" borderId="0" xfId="0" applyNumberFormat="1" applyFont="1" applyAlignment="1">
      <alignment/>
    </xf>
    <xf numFmtId="177" fontId="59" fillId="0" borderId="0" xfId="0" applyNumberFormat="1" applyFont="1" applyBorder="1" applyAlignment="1">
      <alignment/>
    </xf>
    <xf numFmtId="177" fontId="55" fillId="0" borderId="10" xfId="0" applyNumberFormat="1" applyFont="1" applyBorder="1" applyAlignment="1">
      <alignment/>
    </xf>
    <xf numFmtId="0" fontId="55" fillId="0" borderId="0" xfId="0" applyFont="1" applyAlignment="1">
      <alignment/>
    </xf>
    <xf numFmtId="49" fontId="60" fillId="0" borderId="0" xfId="0" applyNumberFormat="1" applyFont="1" applyAlignment="1">
      <alignment horizontal="right"/>
    </xf>
    <xf numFmtId="176" fontId="60" fillId="0" borderId="0" xfId="0" applyNumberFormat="1" applyFont="1" applyAlignment="1">
      <alignment horizontal="right"/>
    </xf>
    <xf numFmtId="49" fontId="55" fillId="0" borderId="0" xfId="0" applyNumberFormat="1" applyFont="1" applyAlignment="1">
      <alignment horizontal="center"/>
    </xf>
    <xf numFmtId="49" fontId="5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7" fontId="59" fillId="0" borderId="12" xfId="0" applyNumberFormat="1" applyFont="1" applyBorder="1" applyAlignment="1">
      <alignment/>
    </xf>
    <xf numFmtId="177" fontId="59" fillId="0" borderId="13" xfId="0" applyNumberFormat="1" applyFont="1" applyBorder="1" applyAlignment="1">
      <alignment/>
    </xf>
    <xf numFmtId="177" fontId="59" fillId="0" borderId="14" xfId="0" applyNumberFormat="1" applyFont="1" applyBorder="1" applyAlignment="1">
      <alignment/>
    </xf>
    <xf numFmtId="49" fontId="55" fillId="0" borderId="15" xfId="0" applyNumberFormat="1" applyFont="1" applyBorder="1" applyAlignment="1">
      <alignment horizontal="center"/>
    </xf>
    <xf numFmtId="177" fontId="59" fillId="33" borderId="12" xfId="0" applyNumberFormat="1" applyFont="1" applyFill="1" applyBorder="1" applyAlignment="1">
      <alignment/>
    </xf>
    <xf numFmtId="177" fontId="59" fillId="33" borderId="0" xfId="0" applyNumberFormat="1" applyFont="1" applyFill="1" applyAlignment="1">
      <alignment/>
    </xf>
    <xf numFmtId="176" fontId="55" fillId="0" borderId="0" xfId="0" applyNumberFormat="1" applyFont="1" applyAlignment="1">
      <alignment/>
    </xf>
    <xf numFmtId="177" fontId="55" fillId="0" borderId="0" xfId="0" applyNumberFormat="1" applyFont="1" applyAlignment="1">
      <alignment/>
    </xf>
    <xf numFmtId="49" fontId="59" fillId="0" borderId="0" xfId="0" applyNumberFormat="1" applyFont="1" applyAlignment="1">
      <alignment/>
    </xf>
    <xf numFmtId="176" fontId="59" fillId="0" borderId="0" xfId="0" applyNumberFormat="1" applyFont="1" applyAlignment="1">
      <alignment/>
    </xf>
    <xf numFmtId="49" fontId="59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"/>
    </xf>
    <xf numFmtId="49" fontId="61" fillId="0" borderId="0" xfId="0" applyNumberFormat="1" applyFont="1" applyAlignment="1">
      <alignment/>
    </xf>
    <xf numFmtId="49" fontId="62" fillId="0" borderId="0" xfId="0" applyNumberFormat="1" applyFont="1" applyAlignment="1">
      <alignment horizontal="centerContinuous"/>
    </xf>
    <xf numFmtId="49" fontId="62" fillId="0" borderId="0" xfId="0" applyNumberFormat="1" applyFont="1" applyAlignment="1">
      <alignment/>
    </xf>
    <xf numFmtId="49" fontId="55" fillId="33" borderId="0" xfId="0" applyNumberFormat="1" applyFont="1" applyFill="1" applyAlignment="1">
      <alignment/>
    </xf>
    <xf numFmtId="49" fontId="59" fillId="33" borderId="0" xfId="0" applyNumberFormat="1" applyFont="1" applyFill="1" applyAlignment="1">
      <alignment/>
    </xf>
    <xf numFmtId="0" fontId="5" fillId="0" borderId="0" xfId="69" applyAlignment="1">
      <alignment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3" xfId="68"/>
    <cellStyle name="Normal 4" xfId="69"/>
    <cellStyle name="Normal 5" xfId="70"/>
    <cellStyle name="Normal 6" xfId="71"/>
    <cellStyle name="Normal 7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2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1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2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3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G22"/>
  <sheetViews>
    <sheetView showGridLines="0" zoomScale="125" zoomScaleNormal="125" zoomScalePageLayoutView="0" workbookViewId="0" topLeftCell="A1">
      <selection activeCell="B3" sqref="B3"/>
    </sheetView>
  </sheetViews>
  <sheetFormatPr defaultColWidth="11.00390625" defaultRowHeight="12.75"/>
  <cols>
    <col min="1" max="1" width="8.125" style="4" customWidth="1"/>
    <col min="2" max="2" width="3.75390625" style="4" customWidth="1"/>
    <col min="3" max="3" width="3.375" style="4" customWidth="1"/>
    <col min="4" max="4" width="33.375" style="4" customWidth="1"/>
    <col min="5" max="5" width="15.875" style="4" customWidth="1"/>
    <col min="6" max="6" width="4.375" style="9" customWidth="1"/>
    <col min="7" max="16384" width="11.00390625" style="4" customWidth="1"/>
  </cols>
  <sheetData>
    <row r="1" spans="1:7" ht="15.75">
      <c r="A1" s="2"/>
      <c r="D1" s="14" t="s">
        <v>18</v>
      </c>
      <c r="E1" s="14"/>
      <c r="F1" s="14"/>
      <c r="G1" s="2"/>
    </row>
    <row r="2" spans="1:7" ht="23.25">
      <c r="A2" s="2"/>
      <c r="D2" s="5" t="s">
        <v>0</v>
      </c>
      <c r="E2" s="2"/>
      <c r="F2" s="6"/>
      <c r="G2" s="2"/>
    </row>
    <row r="3" spans="1:7" ht="12.75">
      <c r="A3" s="2"/>
      <c r="B3" s="3" t="s">
        <v>3</v>
      </c>
      <c r="C3" s="7"/>
      <c r="D3" s="8"/>
      <c r="E3" s="13" t="s">
        <v>2</v>
      </c>
      <c r="G3" s="2"/>
    </row>
    <row r="4" spans="1:7" ht="12.75" customHeight="1">
      <c r="A4" s="2"/>
      <c r="B4" s="10" t="s">
        <v>3</v>
      </c>
      <c r="C4" s="6"/>
      <c r="D4" s="11" t="s">
        <v>1</v>
      </c>
      <c r="E4" s="11" t="s">
        <v>4</v>
      </c>
      <c r="G4" s="2"/>
    </row>
    <row r="5" spans="1:7" ht="12.75">
      <c r="A5" s="2"/>
      <c r="B5" s="10" t="s">
        <v>3</v>
      </c>
      <c r="C5" s="6"/>
      <c r="D5" s="11" t="s">
        <v>9</v>
      </c>
      <c r="E5" s="11" t="s">
        <v>5</v>
      </c>
      <c r="G5" s="2"/>
    </row>
    <row r="6" spans="1:7" ht="12.75">
      <c r="A6" s="2"/>
      <c r="B6" s="10" t="s">
        <v>3</v>
      </c>
      <c r="C6" s="6"/>
      <c r="D6" s="12" t="s">
        <v>10</v>
      </c>
      <c r="E6" s="11" t="s">
        <v>6</v>
      </c>
      <c r="G6" s="2"/>
    </row>
    <row r="7" spans="1:7" ht="12.75">
      <c r="A7" s="2"/>
      <c r="B7" s="10" t="s">
        <v>3</v>
      </c>
      <c r="D7" s="2" t="s">
        <v>11</v>
      </c>
      <c r="E7" s="2" t="s">
        <v>7</v>
      </c>
      <c r="F7" s="6"/>
      <c r="G7" s="2"/>
    </row>
    <row r="8" spans="1:7" ht="12.75">
      <c r="A8" s="2"/>
      <c r="B8" s="10" t="s">
        <v>3</v>
      </c>
      <c r="D8" s="2" t="s">
        <v>12</v>
      </c>
      <c r="E8" s="2" t="s">
        <v>8</v>
      </c>
      <c r="F8" s="6"/>
      <c r="G8" s="2"/>
    </row>
    <row r="9" spans="1:7" ht="12.75">
      <c r="A9" s="2"/>
      <c r="B9" s="10" t="s">
        <v>3</v>
      </c>
      <c r="C9" s="6"/>
      <c r="D9" s="11" t="s">
        <v>17</v>
      </c>
      <c r="E9" s="11" t="s">
        <v>13</v>
      </c>
      <c r="F9" s="6"/>
      <c r="G9" s="2"/>
    </row>
    <row r="10" spans="1:7" ht="12.75">
      <c r="A10" s="2"/>
      <c r="B10" s="10" t="s">
        <v>3</v>
      </c>
      <c r="C10" s="6"/>
      <c r="D10" s="11" t="s">
        <v>10</v>
      </c>
      <c r="E10" s="11" t="s">
        <v>14</v>
      </c>
      <c r="F10" s="6"/>
      <c r="G10" s="2"/>
    </row>
    <row r="11" spans="1:7" ht="12.75">
      <c r="A11" s="2"/>
      <c r="B11" s="10" t="s">
        <v>3</v>
      </c>
      <c r="C11" s="6"/>
      <c r="D11" s="11" t="s">
        <v>11</v>
      </c>
      <c r="E11" s="11" t="s">
        <v>15</v>
      </c>
      <c r="F11" s="6"/>
      <c r="G11" s="2"/>
    </row>
    <row r="12" spans="1:7" ht="12.75">
      <c r="A12" s="2"/>
      <c r="B12" s="10" t="s">
        <v>3</v>
      </c>
      <c r="C12" s="6"/>
      <c r="D12" s="11" t="s">
        <v>12</v>
      </c>
      <c r="E12" s="11" t="s">
        <v>16</v>
      </c>
      <c r="F12" s="6"/>
      <c r="G12" s="2"/>
    </row>
    <row r="13" spans="1:7" ht="12.75">
      <c r="A13" s="2"/>
      <c r="B13" s="2"/>
      <c r="D13" s="2"/>
      <c r="E13" s="2"/>
      <c r="F13" s="6"/>
      <c r="G13" s="2"/>
    </row>
    <row r="14" spans="1:7" ht="12.75">
      <c r="A14" s="2"/>
      <c r="B14" s="2"/>
      <c r="D14" s="2"/>
      <c r="E14" s="2"/>
      <c r="F14" s="6"/>
      <c r="G14" s="2"/>
    </row>
    <row r="15" spans="1:7" ht="12.75">
      <c r="A15" s="2"/>
      <c r="B15" s="2"/>
      <c r="D15" s="2"/>
      <c r="E15" s="2"/>
      <c r="F15" s="6"/>
      <c r="G15" s="2"/>
    </row>
    <row r="16" spans="1:7" ht="12.75">
      <c r="A16" s="2"/>
      <c r="B16" s="2"/>
      <c r="D16" s="2"/>
      <c r="E16" s="2"/>
      <c r="F16" s="6"/>
      <c r="G16" s="2"/>
    </row>
    <row r="17" spans="1:7" ht="12.75">
      <c r="A17" s="2"/>
      <c r="B17" s="2"/>
      <c r="D17" s="2"/>
      <c r="E17" s="2"/>
      <c r="F17" s="6"/>
      <c r="G17" s="2"/>
    </row>
    <row r="18" spans="1:7" ht="12.75">
      <c r="A18" s="2"/>
      <c r="B18" s="2"/>
      <c r="D18" s="2"/>
      <c r="E18" s="2"/>
      <c r="F18" s="6"/>
      <c r="G18" s="2"/>
    </row>
    <row r="19" spans="1:7" ht="12.75">
      <c r="A19" s="2"/>
      <c r="B19" s="2"/>
      <c r="D19" s="2"/>
      <c r="E19" s="2"/>
      <c r="F19" s="6"/>
      <c r="G19" s="2"/>
    </row>
    <row r="20" spans="1:7" ht="12.75">
      <c r="A20" s="2"/>
      <c r="B20" s="2"/>
      <c r="D20" s="2"/>
      <c r="E20" s="2"/>
      <c r="F20" s="6"/>
      <c r="G20" s="2"/>
    </row>
    <row r="21" spans="1:7" ht="12.75">
      <c r="A21" s="2"/>
      <c r="B21" s="2"/>
      <c r="D21" s="2"/>
      <c r="E21" s="2"/>
      <c r="F21" s="6"/>
      <c r="G21" s="2"/>
    </row>
    <row r="22" spans="1:7" ht="12.75">
      <c r="A22" s="2"/>
      <c r="B22" s="2"/>
      <c r="D22" s="2"/>
      <c r="E22" s="2"/>
      <c r="F22" s="6"/>
      <c r="G22" s="2"/>
    </row>
  </sheetData>
  <sheetProtection/>
  <dataValidations count="1">
    <dataValidation allowBlank="1" prompt="Check when completed." sqref="B4:B12"/>
  </dataValidation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theme="3"/>
  </sheetPr>
  <dimension ref="A1:S932"/>
  <sheetViews>
    <sheetView zoomScalePageLayoutView="0" workbookViewId="0" topLeftCell="A1">
      <pane xSplit="6" ySplit="4" topLeftCell="M200" activePane="bottomRight" state="frozen"/>
      <selection pane="topLeft" activeCell="A1" sqref="A1"/>
      <selection pane="topRight" activeCell="G1" sqref="G1"/>
      <selection pane="bottomLeft" activeCell="A5" sqref="A5"/>
      <selection pane="bottomRight" activeCell="S204" sqref="S204"/>
    </sheetView>
  </sheetViews>
  <sheetFormatPr defaultColWidth="8.75390625" defaultRowHeight="12.75"/>
  <cols>
    <col min="1" max="5" width="2.875" style="15" customWidth="1"/>
    <col min="6" max="6" width="23.375" style="15" customWidth="1"/>
    <col min="7" max="7" width="2.125" style="15" customWidth="1"/>
    <col min="8" max="8" width="12.375" style="15" bestFit="1" customWidth="1"/>
    <col min="9" max="9" width="7.625" style="15" bestFit="1" customWidth="1"/>
    <col min="10" max="10" width="8.25390625" style="15" bestFit="1" customWidth="1"/>
    <col min="11" max="11" width="3.125" style="15" bestFit="1" customWidth="1"/>
    <col min="12" max="12" width="27.25390625" style="15" bestFit="1" customWidth="1"/>
    <col min="13" max="13" width="25.75390625" style="15" bestFit="1" customWidth="1"/>
    <col min="14" max="14" width="8.625" style="15" bestFit="1" customWidth="1"/>
    <col min="15" max="15" width="2.875" style="15" bestFit="1" customWidth="1"/>
    <col min="16" max="16" width="14.50390625" style="15" bestFit="1" customWidth="1"/>
    <col min="17" max="18" width="7.625" style="15" bestFit="1" customWidth="1"/>
    <col min="19" max="19" width="10.125" style="15" bestFit="1" customWidth="1"/>
  </cols>
  <sheetData>
    <row r="1" spans="1:19" ht="15.75">
      <c r="A1" s="17" t="s">
        <v>497</v>
      </c>
      <c r="S1" s="26" t="s">
        <v>768</v>
      </c>
    </row>
    <row r="2" spans="1:19" ht="18">
      <c r="A2" s="18" t="s">
        <v>12</v>
      </c>
      <c r="S2" s="27">
        <v>45275</v>
      </c>
    </row>
    <row r="3" spans="1:19" ht="12.75">
      <c r="A3" s="19" t="s">
        <v>754</v>
      </c>
      <c r="S3" s="26" t="s">
        <v>22</v>
      </c>
    </row>
    <row r="4" spans="1:19" s="30" customFormat="1" ht="13.5" thickBot="1">
      <c r="A4" s="42"/>
      <c r="B4" s="42"/>
      <c r="C4" s="42"/>
      <c r="D4" s="42"/>
      <c r="E4" s="42"/>
      <c r="F4" s="42"/>
      <c r="G4" s="42"/>
      <c r="H4" s="34" t="s">
        <v>163</v>
      </c>
      <c r="I4" s="34" t="s">
        <v>164</v>
      </c>
      <c r="J4" s="34" t="s">
        <v>165</v>
      </c>
      <c r="K4" s="34" t="s">
        <v>166</v>
      </c>
      <c r="L4" s="34" t="s">
        <v>167</v>
      </c>
      <c r="M4" s="34" t="s">
        <v>168</v>
      </c>
      <c r="N4" s="34" t="s">
        <v>169</v>
      </c>
      <c r="O4" s="34" t="s">
        <v>170</v>
      </c>
      <c r="P4" s="34" t="s">
        <v>171</v>
      </c>
      <c r="Q4" s="34" t="s">
        <v>25</v>
      </c>
      <c r="R4" s="34" t="s">
        <v>26</v>
      </c>
      <c r="S4" s="34" t="s">
        <v>172</v>
      </c>
    </row>
    <row r="5" spans="1:19" ht="13.5" thickTop="1">
      <c r="A5" s="16" t="s">
        <v>298</v>
      </c>
      <c r="B5" s="16"/>
      <c r="C5" s="16"/>
      <c r="D5" s="16"/>
      <c r="E5" s="16"/>
      <c r="F5" s="16"/>
      <c r="G5" s="16"/>
      <c r="H5" s="16"/>
      <c r="I5" s="37"/>
      <c r="J5" s="16"/>
      <c r="K5" s="16"/>
      <c r="L5" s="16"/>
      <c r="M5" s="16"/>
      <c r="N5" s="16"/>
      <c r="O5" s="43"/>
      <c r="P5" s="16"/>
      <c r="Q5" s="38"/>
      <c r="R5" s="38"/>
      <c r="S5" s="38">
        <v>236990.1</v>
      </c>
    </row>
    <row r="6" spans="1:19" ht="12.75">
      <c r="A6" s="16"/>
      <c r="B6" s="16" t="s">
        <v>299</v>
      </c>
      <c r="C6" s="16"/>
      <c r="D6" s="16"/>
      <c r="E6" s="16"/>
      <c r="F6" s="16"/>
      <c r="G6" s="16"/>
      <c r="H6" s="16"/>
      <c r="I6" s="37"/>
      <c r="J6" s="16"/>
      <c r="K6" s="16"/>
      <c r="L6" s="16"/>
      <c r="M6" s="16"/>
      <c r="N6" s="16"/>
      <c r="O6" s="43"/>
      <c r="P6" s="16"/>
      <c r="Q6" s="38"/>
      <c r="R6" s="38"/>
      <c r="S6" s="38">
        <v>224390.1</v>
      </c>
    </row>
    <row r="7" spans="1:19" ht="12.75">
      <c r="A7" s="16"/>
      <c r="B7" s="16"/>
      <c r="C7" s="16" t="s">
        <v>300</v>
      </c>
      <c r="D7" s="16"/>
      <c r="E7" s="16"/>
      <c r="F7" s="16"/>
      <c r="G7" s="16"/>
      <c r="H7" s="16"/>
      <c r="I7" s="37"/>
      <c r="J7" s="16"/>
      <c r="K7" s="16"/>
      <c r="L7" s="16"/>
      <c r="M7" s="16"/>
      <c r="N7" s="16"/>
      <c r="O7" s="43"/>
      <c r="P7" s="16"/>
      <c r="Q7" s="38"/>
      <c r="R7" s="38"/>
      <c r="S7" s="38">
        <v>220050.4</v>
      </c>
    </row>
    <row r="8" spans="1:19" ht="12.75">
      <c r="A8" s="16"/>
      <c r="B8" s="16"/>
      <c r="C8" s="16"/>
      <c r="D8" s="16" t="s">
        <v>748</v>
      </c>
      <c r="E8" s="16"/>
      <c r="F8" s="16"/>
      <c r="G8" s="16"/>
      <c r="H8" s="16"/>
      <c r="I8" s="37"/>
      <c r="J8" s="16"/>
      <c r="K8" s="16"/>
      <c r="L8" s="16"/>
      <c r="M8" s="16"/>
      <c r="N8" s="16"/>
      <c r="O8" s="43"/>
      <c r="P8" s="16"/>
      <c r="Q8" s="38"/>
      <c r="R8" s="38"/>
      <c r="S8" s="38">
        <v>199550.4</v>
      </c>
    </row>
    <row r="9" spans="1:19" ht="12.75">
      <c r="A9" s="39"/>
      <c r="B9" s="39"/>
      <c r="C9" s="39"/>
      <c r="D9" s="39"/>
      <c r="E9" s="39"/>
      <c r="F9" s="39"/>
      <c r="G9" s="39"/>
      <c r="H9" s="39" t="s">
        <v>205</v>
      </c>
      <c r="I9" s="40">
        <v>44835</v>
      </c>
      <c r="J9" s="39" t="s">
        <v>784</v>
      </c>
      <c r="K9" s="39"/>
      <c r="L9" s="39" t="s">
        <v>446</v>
      </c>
      <c r="M9" s="39"/>
      <c r="N9" s="39"/>
      <c r="O9" s="44" t="s">
        <v>337</v>
      </c>
      <c r="P9" s="39" t="s">
        <v>315</v>
      </c>
      <c r="Q9" s="22"/>
      <c r="R9" s="22">
        <v>699.12</v>
      </c>
      <c r="S9" s="22">
        <v>198851.28</v>
      </c>
    </row>
    <row r="10" spans="1:19" ht="12.75">
      <c r="A10" s="39"/>
      <c r="B10" s="39"/>
      <c r="C10" s="39"/>
      <c r="D10" s="39"/>
      <c r="E10" s="39"/>
      <c r="F10" s="39"/>
      <c r="G10" s="39"/>
      <c r="H10" s="39" t="s">
        <v>205</v>
      </c>
      <c r="I10" s="40">
        <v>44845</v>
      </c>
      <c r="J10" s="39" t="s">
        <v>785</v>
      </c>
      <c r="K10" s="39"/>
      <c r="L10" s="39" t="s">
        <v>464</v>
      </c>
      <c r="M10" s="39" t="s">
        <v>882</v>
      </c>
      <c r="N10" s="39"/>
      <c r="O10" s="44" t="s">
        <v>337</v>
      </c>
      <c r="P10" s="39" t="s">
        <v>315</v>
      </c>
      <c r="Q10" s="22"/>
      <c r="R10" s="22">
        <v>25.32</v>
      </c>
      <c r="S10" s="22">
        <v>198825.96</v>
      </c>
    </row>
    <row r="11" spans="1:19" ht="12.75">
      <c r="A11" s="39"/>
      <c r="B11" s="39"/>
      <c r="C11" s="39"/>
      <c r="D11" s="39"/>
      <c r="E11" s="39"/>
      <c r="F11" s="39"/>
      <c r="G11" s="39"/>
      <c r="H11" s="39" t="s">
        <v>397</v>
      </c>
      <c r="I11" s="40">
        <v>44848</v>
      </c>
      <c r="J11" s="39"/>
      <c r="K11" s="39"/>
      <c r="L11" s="39"/>
      <c r="M11" s="39" t="s">
        <v>397</v>
      </c>
      <c r="N11" s="39"/>
      <c r="O11" s="44" t="s">
        <v>337</v>
      </c>
      <c r="P11" s="39" t="s">
        <v>747</v>
      </c>
      <c r="Q11" s="22">
        <v>960</v>
      </c>
      <c r="R11" s="22"/>
      <c r="S11" s="22">
        <v>199785.96</v>
      </c>
    </row>
    <row r="12" spans="1:19" ht="12.75">
      <c r="A12" s="39"/>
      <c r="B12" s="39"/>
      <c r="C12" s="39"/>
      <c r="D12" s="39"/>
      <c r="E12" s="39"/>
      <c r="F12" s="39"/>
      <c r="G12" s="39"/>
      <c r="H12" s="39" t="s">
        <v>397</v>
      </c>
      <c r="I12" s="40">
        <v>44849</v>
      </c>
      <c r="J12" s="39"/>
      <c r="K12" s="39"/>
      <c r="L12" s="39"/>
      <c r="M12" s="39" t="s">
        <v>397</v>
      </c>
      <c r="N12" s="39"/>
      <c r="O12" s="44" t="s">
        <v>337</v>
      </c>
      <c r="P12" s="39" t="s">
        <v>747</v>
      </c>
      <c r="Q12" s="22">
        <v>117.23</v>
      </c>
      <c r="R12" s="22"/>
      <c r="S12" s="22">
        <v>199903.19</v>
      </c>
    </row>
    <row r="13" spans="1:19" ht="12.75">
      <c r="A13" s="39"/>
      <c r="B13" s="39"/>
      <c r="C13" s="39"/>
      <c r="D13" s="39"/>
      <c r="E13" s="39"/>
      <c r="F13" s="39"/>
      <c r="G13" s="39"/>
      <c r="H13" s="39" t="s">
        <v>203</v>
      </c>
      <c r="I13" s="40">
        <v>44858</v>
      </c>
      <c r="J13" s="39" t="s">
        <v>639</v>
      </c>
      <c r="K13" s="39"/>
      <c r="L13" s="39" t="s">
        <v>446</v>
      </c>
      <c r="M13" s="39" t="s">
        <v>883</v>
      </c>
      <c r="N13" s="39"/>
      <c r="O13" s="44" t="s">
        <v>337</v>
      </c>
      <c r="P13" s="39" t="s">
        <v>521</v>
      </c>
      <c r="Q13" s="22"/>
      <c r="R13" s="22">
        <v>18</v>
      </c>
      <c r="S13" s="22">
        <v>199885.19</v>
      </c>
    </row>
    <row r="14" spans="1:19" ht="12.75">
      <c r="A14" s="39"/>
      <c r="B14" s="39"/>
      <c r="C14" s="39"/>
      <c r="D14" s="39"/>
      <c r="E14" s="39"/>
      <c r="F14" s="39"/>
      <c r="G14" s="39"/>
      <c r="H14" s="39" t="s">
        <v>205</v>
      </c>
      <c r="I14" s="40">
        <v>44859</v>
      </c>
      <c r="J14" s="39" t="s">
        <v>786</v>
      </c>
      <c r="K14" s="39"/>
      <c r="L14" s="39" t="s">
        <v>459</v>
      </c>
      <c r="M14" s="39" t="s">
        <v>884</v>
      </c>
      <c r="N14" s="39"/>
      <c r="O14" s="44" t="s">
        <v>337</v>
      </c>
      <c r="P14" s="39" t="s">
        <v>315</v>
      </c>
      <c r="Q14" s="22"/>
      <c r="R14" s="22">
        <v>137.5</v>
      </c>
      <c r="S14" s="22">
        <v>199747.69</v>
      </c>
    </row>
    <row r="15" spans="1:19" ht="12.75">
      <c r="A15" s="39"/>
      <c r="B15" s="39"/>
      <c r="C15" s="39"/>
      <c r="D15" s="39"/>
      <c r="E15" s="39"/>
      <c r="F15" s="39"/>
      <c r="G15" s="39"/>
      <c r="H15" s="39" t="s">
        <v>205</v>
      </c>
      <c r="I15" s="40">
        <v>44866</v>
      </c>
      <c r="J15" s="39" t="s">
        <v>787</v>
      </c>
      <c r="K15" s="39"/>
      <c r="L15" s="39" t="s">
        <v>446</v>
      </c>
      <c r="M15" s="39"/>
      <c r="N15" s="39"/>
      <c r="O15" s="44" t="s">
        <v>337</v>
      </c>
      <c r="P15" s="39" t="s">
        <v>315</v>
      </c>
      <c r="Q15" s="22"/>
      <c r="R15" s="22">
        <v>699.12</v>
      </c>
      <c r="S15" s="22">
        <v>199048.57</v>
      </c>
    </row>
    <row r="16" spans="1:19" ht="12.75">
      <c r="A16" s="39"/>
      <c r="B16" s="39"/>
      <c r="C16" s="39"/>
      <c r="D16" s="39"/>
      <c r="E16" s="39"/>
      <c r="F16" s="39"/>
      <c r="G16" s="39"/>
      <c r="H16" s="39" t="s">
        <v>205</v>
      </c>
      <c r="I16" s="40">
        <v>44876</v>
      </c>
      <c r="J16" s="39" t="s">
        <v>788</v>
      </c>
      <c r="K16" s="39"/>
      <c r="L16" s="39" t="s">
        <v>464</v>
      </c>
      <c r="M16" s="39" t="s">
        <v>882</v>
      </c>
      <c r="N16" s="39"/>
      <c r="O16" s="44" t="s">
        <v>337</v>
      </c>
      <c r="P16" s="39" t="s">
        <v>315</v>
      </c>
      <c r="Q16" s="22"/>
      <c r="R16" s="22">
        <v>22.16</v>
      </c>
      <c r="S16" s="22">
        <v>199026.41</v>
      </c>
    </row>
    <row r="17" spans="1:19" ht="12.75">
      <c r="A17" s="39"/>
      <c r="B17" s="39"/>
      <c r="C17" s="39"/>
      <c r="D17" s="39"/>
      <c r="E17" s="39"/>
      <c r="F17" s="39"/>
      <c r="G17" s="39"/>
      <c r="H17" s="39" t="s">
        <v>205</v>
      </c>
      <c r="I17" s="40">
        <v>44879</v>
      </c>
      <c r="J17" s="39" t="s">
        <v>789</v>
      </c>
      <c r="K17" s="39"/>
      <c r="L17" s="39" t="s">
        <v>472</v>
      </c>
      <c r="M17" s="39" t="s">
        <v>885</v>
      </c>
      <c r="N17" s="39"/>
      <c r="O17" s="44" t="s">
        <v>337</v>
      </c>
      <c r="P17" s="39" t="s">
        <v>315</v>
      </c>
      <c r="Q17" s="22"/>
      <c r="R17" s="22">
        <v>45</v>
      </c>
      <c r="S17" s="22">
        <v>198981.41</v>
      </c>
    </row>
    <row r="18" spans="1:19" ht="12.75">
      <c r="A18" s="39"/>
      <c r="B18" s="39"/>
      <c r="C18" s="39"/>
      <c r="D18" s="39"/>
      <c r="E18" s="39"/>
      <c r="F18" s="39"/>
      <c r="G18" s="39"/>
      <c r="H18" s="39" t="s">
        <v>203</v>
      </c>
      <c r="I18" s="40">
        <v>44889</v>
      </c>
      <c r="J18" s="39" t="s">
        <v>639</v>
      </c>
      <c r="K18" s="39"/>
      <c r="L18" s="39" t="s">
        <v>446</v>
      </c>
      <c r="M18" s="39" t="s">
        <v>886</v>
      </c>
      <c r="N18" s="39"/>
      <c r="O18" s="44" t="s">
        <v>337</v>
      </c>
      <c r="P18" s="39" t="s">
        <v>521</v>
      </c>
      <c r="Q18" s="22"/>
      <c r="R18" s="22">
        <v>18</v>
      </c>
      <c r="S18" s="22">
        <v>198963.41</v>
      </c>
    </row>
    <row r="19" spans="1:19" ht="12.75">
      <c r="A19" s="39"/>
      <c r="B19" s="39"/>
      <c r="C19" s="39"/>
      <c r="D19" s="39"/>
      <c r="E19" s="39"/>
      <c r="F19" s="39"/>
      <c r="G19" s="39"/>
      <c r="H19" s="39" t="s">
        <v>205</v>
      </c>
      <c r="I19" s="40">
        <v>44890</v>
      </c>
      <c r="J19" s="39" t="s">
        <v>790</v>
      </c>
      <c r="K19" s="39"/>
      <c r="L19" s="39" t="s">
        <v>459</v>
      </c>
      <c r="M19" s="39" t="s">
        <v>884</v>
      </c>
      <c r="N19" s="39"/>
      <c r="O19" s="44" t="s">
        <v>337</v>
      </c>
      <c r="P19" s="39" t="s">
        <v>315</v>
      </c>
      <c r="Q19" s="22"/>
      <c r="R19" s="22">
        <v>133.26</v>
      </c>
      <c r="S19" s="22">
        <v>198830.15</v>
      </c>
    </row>
    <row r="20" spans="1:19" ht="12.75">
      <c r="A20" s="39"/>
      <c r="B20" s="39"/>
      <c r="C20" s="39"/>
      <c r="D20" s="39"/>
      <c r="E20" s="39"/>
      <c r="F20" s="39"/>
      <c r="G20" s="39"/>
      <c r="H20" s="39" t="s">
        <v>398</v>
      </c>
      <c r="I20" s="40">
        <v>44891</v>
      </c>
      <c r="J20" s="39"/>
      <c r="K20" s="39"/>
      <c r="L20" s="39" t="s">
        <v>669</v>
      </c>
      <c r="M20" s="39"/>
      <c r="N20" s="39"/>
      <c r="O20" s="44" t="s">
        <v>337</v>
      </c>
      <c r="P20" s="39" t="s">
        <v>302</v>
      </c>
      <c r="Q20" s="22">
        <v>376.53</v>
      </c>
      <c r="R20" s="22"/>
      <c r="S20" s="22">
        <v>199206.68</v>
      </c>
    </row>
    <row r="21" spans="1:19" ht="12.75">
      <c r="A21" s="39"/>
      <c r="B21" s="39"/>
      <c r="C21" s="39"/>
      <c r="D21" s="39"/>
      <c r="E21" s="39"/>
      <c r="F21" s="39"/>
      <c r="G21" s="39"/>
      <c r="H21" s="39" t="s">
        <v>205</v>
      </c>
      <c r="I21" s="40">
        <v>44896</v>
      </c>
      <c r="J21" s="39" t="s">
        <v>791</v>
      </c>
      <c r="K21" s="39"/>
      <c r="L21" s="39" t="s">
        <v>446</v>
      </c>
      <c r="M21" s="39"/>
      <c r="N21" s="39"/>
      <c r="O21" s="44" t="s">
        <v>337</v>
      </c>
      <c r="P21" s="39" t="s">
        <v>315</v>
      </c>
      <c r="Q21" s="22"/>
      <c r="R21" s="22">
        <v>699.12</v>
      </c>
      <c r="S21" s="22">
        <v>198507.56</v>
      </c>
    </row>
    <row r="22" spans="1:19" ht="12.75">
      <c r="A22" s="39"/>
      <c r="B22" s="39"/>
      <c r="C22" s="39"/>
      <c r="D22" s="39"/>
      <c r="E22" s="39"/>
      <c r="F22" s="39"/>
      <c r="G22" s="39"/>
      <c r="H22" s="39" t="s">
        <v>205</v>
      </c>
      <c r="I22" s="40">
        <v>44904</v>
      </c>
      <c r="J22" s="39" t="s">
        <v>792</v>
      </c>
      <c r="K22" s="39"/>
      <c r="L22" s="39" t="s">
        <v>472</v>
      </c>
      <c r="M22" s="39" t="s">
        <v>885</v>
      </c>
      <c r="N22" s="39"/>
      <c r="O22" s="44" t="s">
        <v>337</v>
      </c>
      <c r="P22" s="39" t="s">
        <v>315</v>
      </c>
      <c r="Q22" s="22"/>
      <c r="R22" s="22">
        <v>51.6</v>
      </c>
      <c r="S22" s="22">
        <v>198455.96</v>
      </c>
    </row>
    <row r="23" spans="1:19" ht="12.75">
      <c r="A23" s="39"/>
      <c r="B23" s="39"/>
      <c r="C23" s="39"/>
      <c r="D23" s="39"/>
      <c r="E23" s="39"/>
      <c r="F23" s="39"/>
      <c r="G23" s="39"/>
      <c r="H23" s="39" t="s">
        <v>201</v>
      </c>
      <c r="I23" s="40">
        <v>44905</v>
      </c>
      <c r="J23" s="39" t="s">
        <v>588</v>
      </c>
      <c r="K23" s="39"/>
      <c r="L23" s="39" t="s">
        <v>673</v>
      </c>
      <c r="M23" s="39"/>
      <c r="N23" s="39"/>
      <c r="O23" s="44" t="s">
        <v>337</v>
      </c>
      <c r="P23" s="39" t="s">
        <v>495</v>
      </c>
      <c r="Q23" s="22">
        <v>274.95</v>
      </c>
      <c r="R23" s="22"/>
      <c r="S23" s="22">
        <v>198730.91</v>
      </c>
    </row>
    <row r="24" spans="1:19" ht="12.75">
      <c r="A24" s="39"/>
      <c r="B24" s="39"/>
      <c r="C24" s="39"/>
      <c r="D24" s="39"/>
      <c r="E24" s="39"/>
      <c r="F24" s="39"/>
      <c r="G24" s="39"/>
      <c r="H24" s="39" t="s">
        <v>201</v>
      </c>
      <c r="I24" s="40">
        <v>44907</v>
      </c>
      <c r="J24" s="39" t="s">
        <v>598</v>
      </c>
      <c r="K24" s="39"/>
      <c r="L24" s="39" t="s">
        <v>677</v>
      </c>
      <c r="M24" s="39"/>
      <c r="N24" s="39"/>
      <c r="O24" s="44" t="s">
        <v>337</v>
      </c>
      <c r="P24" s="39" t="s">
        <v>495</v>
      </c>
      <c r="Q24" s="22">
        <v>54.32</v>
      </c>
      <c r="R24" s="22"/>
      <c r="S24" s="22">
        <v>198785.23</v>
      </c>
    </row>
    <row r="25" spans="1:19" ht="12.75">
      <c r="A25" s="39"/>
      <c r="B25" s="39"/>
      <c r="C25" s="39"/>
      <c r="D25" s="39"/>
      <c r="E25" s="39"/>
      <c r="F25" s="39"/>
      <c r="G25" s="39"/>
      <c r="H25" s="39" t="s">
        <v>401</v>
      </c>
      <c r="I25" s="40">
        <v>44911</v>
      </c>
      <c r="J25" s="39"/>
      <c r="K25" s="39"/>
      <c r="L25" s="39"/>
      <c r="M25" s="39" t="s">
        <v>485</v>
      </c>
      <c r="N25" s="39"/>
      <c r="O25" s="44"/>
      <c r="P25" s="39" t="s">
        <v>750</v>
      </c>
      <c r="Q25" s="22"/>
      <c r="R25" s="22">
        <v>100</v>
      </c>
      <c r="S25" s="22">
        <v>198685.23</v>
      </c>
    </row>
    <row r="26" spans="1:19" ht="12.75">
      <c r="A26" s="39"/>
      <c r="B26" s="39"/>
      <c r="C26" s="39"/>
      <c r="D26" s="39"/>
      <c r="E26" s="39"/>
      <c r="F26" s="39"/>
      <c r="G26" s="39"/>
      <c r="H26" s="39" t="s">
        <v>205</v>
      </c>
      <c r="I26" s="40">
        <v>44911</v>
      </c>
      <c r="J26" s="39" t="s">
        <v>793</v>
      </c>
      <c r="K26" s="39"/>
      <c r="L26" s="39" t="s">
        <v>464</v>
      </c>
      <c r="M26" s="39" t="s">
        <v>882</v>
      </c>
      <c r="N26" s="39"/>
      <c r="O26" s="44" t="s">
        <v>337</v>
      </c>
      <c r="P26" s="39" t="s">
        <v>315</v>
      </c>
      <c r="Q26" s="22"/>
      <c r="R26" s="22">
        <v>24.07</v>
      </c>
      <c r="S26" s="22">
        <v>198661.16</v>
      </c>
    </row>
    <row r="27" spans="1:19" ht="12.75">
      <c r="A27" s="39"/>
      <c r="B27" s="39"/>
      <c r="C27" s="39"/>
      <c r="D27" s="39"/>
      <c r="E27" s="39"/>
      <c r="F27" s="39"/>
      <c r="G27" s="39"/>
      <c r="H27" s="39" t="s">
        <v>201</v>
      </c>
      <c r="I27" s="40">
        <v>44913</v>
      </c>
      <c r="J27" s="39" t="s">
        <v>583</v>
      </c>
      <c r="K27" s="39"/>
      <c r="L27" s="39" t="s">
        <v>674</v>
      </c>
      <c r="M27" s="39"/>
      <c r="N27" s="39"/>
      <c r="O27" s="44" t="s">
        <v>337</v>
      </c>
      <c r="P27" s="39" t="s">
        <v>495</v>
      </c>
      <c r="Q27" s="22">
        <v>252.49</v>
      </c>
      <c r="R27" s="22"/>
      <c r="S27" s="22">
        <v>198913.65</v>
      </c>
    </row>
    <row r="28" spans="1:19" ht="12.75">
      <c r="A28" s="39"/>
      <c r="B28" s="39"/>
      <c r="C28" s="39"/>
      <c r="D28" s="39"/>
      <c r="E28" s="39"/>
      <c r="F28" s="39"/>
      <c r="G28" s="39"/>
      <c r="H28" s="39" t="s">
        <v>398</v>
      </c>
      <c r="I28" s="40">
        <v>44914</v>
      </c>
      <c r="J28" s="39"/>
      <c r="K28" s="39"/>
      <c r="L28" s="39" t="s">
        <v>688</v>
      </c>
      <c r="M28" s="39"/>
      <c r="N28" s="39"/>
      <c r="O28" s="44" t="s">
        <v>337</v>
      </c>
      <c r="P28" s="39" t="s">
        <v>302</v>
      </c>
      <c r="Q28" s="22">
        <v>635</v>
      </c>
      <c r="R28" s="22"/>
      <c r="S28" s="22">
        <v>199548.65</v>
      </c>
    </row>
    <row r="29" spans="1:19" ht="12.75">
      <c r="A29" s="39"/>
      <c r="B29" s="39"/>
      <c r="C29" s="39"/>
      <c r="D29" s="39"/>
      <c r="E29" s="39"/>
      <c r="F29" s="39"/>
      <c r="G29" s="39"/>
      <c r="H29" s="39" t="s">
        <v>205</v>
      </c>
      <c r="I29" s="40">
        <v>44915</v>
      </c>
      <c r="J29" s="39" t="s">
        <v>794</v>
      </c>
      <c r="K29" s="39"/>
      <c r="L29" s="39" t="s">
        <v>459</v>
      </c>
      <c r="M29" s="39" t="s">
        <v>884</v>
      </c>
      <c r="N29" s="39"/>
      <c r="O29" s="44" t="s">
        <v>337</v>
      </c>
      <c r="P29" s="39" t="s">
        <v>315</v>
      </c>
      <c r="Q29" s="22"/>
      <c r="R29" s="22">
        <v>143.33</v>
      </c>
      <c r="S29" s="22">
        <v>199405.32</v>
      </c>
    </row>
    <row r="30" spans="1:19" ht="12.75">
      <c r="A30" s="39"/>
      <c r="B30" s="39"/>
      <c r="C30" s="39"/>
      <c r="D30" s="39"/>
      <c r="E30" s="39"/>
      <c r="F30" s="39"/>
      <c r="G30" s="39"/>
      <c r="H30" s="39" t="s">
        <v>203</v>
      </c>
      <c r="I30" s="40">
        <v>44919</v>
      </c>
      <c r="J30" s="39" t="s">
        <v>639</v>
      </c>
      <c r="K30" s="39"/>
      <c r="L30" s="39" t="s">
        <v>446</v>
      </c>
      <c r="M30" s="39" t="s">
        <v>887</v>
      </c>
      <c r="N30" s="39"/>
      <c r="O30" s="44" t="s">
        <v>337</v>
      </c>
      <c r="P30" s="39" t="s">
        <v>521</v>
      </c>
      <c r="Q30" s="22"/>
      <c r="R30" s="22">
        <v>18</v>
      </c>
      <c r="S30" s="22">
        <v>199387.32</v>
      </c>
    </row>
    <row r="31" spans="1:19" ht="12.75">
      <c r="A31" s="39"/>
      <c r="B31" s="39"/>
      <c r="C31" s="39"/>
      <c r="D31" s="39"/>
      <c r="E31" s="39"/>
      <c r="F31" s="39"/>
      <c r="G31" s="39"/>
      <c r="H31" s="39" t="s">
        <v>201</v>
      </c>
      <c r="I31" s="40">
        <v>44919</v>
      </c>
      <c r="J31" s="39" t="s">
        <v>599</v>
      </c>
      <c r="K31" s="39"/>
      <c r="L31" s="39" t="s">
        <v>515</v>
      </c>
      <c r="M31" s="39"/>
      <c r="N31" s="39"/>
      <c r="O31" s="44" t="s">
        <v>337</v>
      </c>
      <c r="P31" s="39" t="s">
        <v>495</v>
      </c>
      <c r="Q31" s="22">
        <v>24.15</v>
      </c>
      <c r="R31" s="22"/>
      <c r="S31" s="22">
        <v>199411.47</v>
      </c>
    </row>
    <row r="32" spans="1:19" ht="12.75">
      <c r="A32" s="39"/>
      <c r="B32" s="39"/>
      <c r="C32" s="39"/>
      <c r="D32" s="39"/>
      <c r="E32" s="39"/>
      <c r="F32" s="39"/>
      <c r="G32" s="39"/>
      <c r="H32" s="39" t="s">
        <v>203</v>
      </c>
      <c r="I32" s="40">
        <v>44926</v>
      </c>
      <c r="J32" s="39" t="s">
        <v>647</v>
      </c>
      <c r="K32" s="39"/>
      <c r="L32" s="39" t="s">
        <v>697</v>
      </c>
      <c r="M32" s="39"/>
      <c r="N32" s="39"/>
      <c r="O32" s="44" t="s">
        <v>337</v>
      </c>
      <c r="P32" s="39" t="s">
        <v>528</v>
      </c>
      <c r="Q32" s="22"/>
      <c r="R32" s="22">
        <v>1150</v>
      </c>
      <c r="S32" s="22">
        <v>198261.47</v>
      </c>
    </row>
    <row r="33" spans="1:19" ht="12.75">
      <c r="A33" s="39"/>
      <c r="B33" s="39"/>
      <c r="C33" s="39"/>
      <c r="D33" s="39"/>
      <c r="E33" s="39"/>
      <c r="F33" s="39"/>
      <c r="G33" s="39"/>
      <c r="H33" s="39" t="s">
        <v>205</v>
      </c>
      <c r="I33" s="40">
        <v>44927</v>
      </c>
      <c r="J33" s="39" t="s">
        <v>795</v>
      </c>
      <c r="K33" s="39"/>
      <c r="L33" s="39" t="s">
        <v>446</v>
      </c>
      <c r="M33" s="39"/>
      <c r="N33" s="39"/>
      <c r="O33" s="44" t="s">
        <v>337</v>
      </c>
      <c r="P33" s="39" t="s">
        <v>315</v>
      </c>
      <c r="Q33" s="22"/>
      <c r="R33" s="22">
        <v>699.12</v>
      </c>
      <c r="S33" s="22">
        <v>197562.35</v>
      </c>
    </row>
    <row r="34" spans="1:19" ht="12.75">
      <c r="A34" s="39"/>
      <c r="B34" s="39"/>
      <c r="C34" s="39"/>
      <c r="D34" s="39"/>
      <c r="E34" s="39"/>
      <c r="F34" s="39"/>
      <c r="G34" s="39"/>
      <c r="H34" s="39" t="s">
        <v>205</v>
      </c>
      <c r="I34" s="40">
        <v>44932</v>
      </c>
      <c r="J34" s="39" t="s">
        <v>796</v>
      </c>
      <c r="K34" s="39"/>
      <c r="L34" s="39" t="s">
        <v>472</v>
      </c>
      <c r="M34" s="39" t="s">
        <v>885</v>
      </c>
      <c r="N34" s="39"/>
      <c r="O34" s="44" t="s">
        <v>337</v>
      </c>
      <c r="P34" s="39" t="s">
        <v>315</v>
      </c>
      <c r="Q34" s="22"/>
      <c r="R34" s="22">
        <v>74.16</v>
      </c>
      <c r="S34" s="22">
        <v>197488.19</v>
      </c>
    </row>
    <row r="35" spans="1:19" ht="12.75">
      <c r="A35" s="39"/>
      <c r="B35" s="39"/>
      <c r="C35" s="39"/>
      <c r="D35" s="39"/>
      <c r="E35" s="39"/>
      <c r="F35" s="39"/>
      <c r="G35" s="39"/>
      <c r="H35" s="39" t="s">
        <v>205</v>
      </c>
      <c r="I35" s="40">
        <v>44939</v>
      </c>
      <c r="J35" s="39" t="s">
        <v>797</v>
      </c>
      <c r="K35" s="39"/>
      <c r="L35" s="39" t="s">
        <v>464</v>
      </c>
      <c r="M35" s="39" t="s">
        <v>882</v>
      </c>
      <c r="N35" s="39"/>
      <c r="O35" s="44" t="s">
        <v>337</v>
      </c>
      <c r="P35" s="39" t="s">
        <v>315</v>
      </c>
      <c r="Q35" s="22"/>
      <c r="R35" s="22">
        <v>26.89</v>
      </c>
      <c r="S35" s="22">
        <v>197461.3</v>
      </c>
    </row>
    <row r="36" spans="1:19" ht="12.75">
      <c r="A36" s="39"/>
      <c r="B36" s="39"/>
      <c r="C36" s="39"/>
      <c r="D36" s="39"/>
      <c r="E36" s="39"/>
      <c r="F36" s="39"/>
      <c r="G36" s="39"/>
      <c r="H36" s="39" t="s">
        <v>207</v>
      </c>
      <c r="I36" s="40">
        <v>44939</v>
      </c>
      <c r="J36" s="39"/>
      <c r="K36" s="39"/>
      <c r="L36" s="39" t="s">
        <v>691</v>
      </c>
      <c r="M36" s="39"/>
      <c r="N36" s="39" t="s">
        <v>744</v>
      </c>
      <c r="O36" s="44"/>
      <c r="P36" s="39" t="s">
        <v>495</v>
      </c>
      <c r="Q36" s="22"/>
      <c r="R36" s="22">
        <v>1110.03</v>
      </c>
      <c r="S36" s="22">
        <v>196351.27</v>
      </c>
    </row>
    <row r="37" spans="1:19" ht="12.75">
      <c r="A37" s="39"/>
      <c r="B37" s="39"/>
      <c r="C37" s="39"/>
      <c r="D37" s="39"/>
      <c r="E37" s="39"/>
      <c r="F37" s="39"/>
      <c r="G37" s="39"/>
      <c r="H37" s="39" t="s">
        <v>207</v>
      </c>
      <c r="I37" s="40">
        <v>44939</v>
      </c>
      <c r="J37" s="39"/>
      <c r="K37" s="39"/>
      <c r="L37" s="39" t="s">
        <v>692</v>
      </c>
      <c r="M37" s="39"/>
      <c r="N37" s="39" t="s">
        <v>745</v>
      </c>
      <c r="O37" s="44"/>
      <c r="P37" s="39" t="s">
        <v>495</v>
      </c>
      <c r="Q37" s="22"/>
      <c r="R37" s="22">
        <v>1200.17</v>
      </c>
      <c r="S37" s="22">
        <v>195151.1</v>
      </c>
    </row>
    <row r="38" spans="1:19" ht="12.75">
      <c r="A38" s="39"/>
      <c r="B38" s="39"/>
      <c r="C38" s="39"/>
      <c r="D38" s="39"/>
      <c r="E38" s="39"/>
      <c r="F38" s="39"/>
      <c r="G38" s="39"/>
      <c r="H38" s="39" t="s">
        <v>207</v>
      </c>
      <c r="I38" s="40">
        <v>44939</v>
      </c>
      <c r="J38" s="39"/>
      <c r="K38" s="39"/>
      <c r="L38" s="39" t="s">
        <v>693</v>
      </c>
      <c r="M38" s="39"/>
      <c r="N38" s="39" t="s">
        <v>266</v>
      </c>
      <c r="O38" s="44"/>
      <c r="P38" s="39" t="s">
        <v>495</v>
      </c>
      <c r="Q38" s="22"/>
      <c r="R38" s="22">
        <v>1606.88</v>
      </c>
      <c r="S38" s="22">
        <v>193544.22</v>
      </c>
    </row>
    <row r="39" spans="1:19" ht="12.75">
      <c r="A39" s="39"/>
      <c r="B39" s="39"/>
      <c r="C39" s="39"/>
      <c r="D39" s="39"/>
      <c r="E39" s="39"/>
      <c r="F39" s="39"/>
      <c r="G39" s="39"/>
      <c r="H39" s="39" t="s">
        <v>397</v>
      </c>
      <c r="I39" s="40">
        <v>44942</v>
      </c>
      <c r="J39" s="39"/>
      <c r="K39" s="39"/>
      <c r="L39" s="39"/>
      <c r="M39" s="39" t="s">
        <v>397</v>
      </c>
      <c r="N39" s="39"/>
      <c r="O39" s="44" t="s">
        <v>337</v>
      </c>
      <c r="P39" s="39" t="s">
        <v>747</v>
      </c>
      <c r="Q39" s="22">
        <v>966.58</v>
      </c>
      <c r="R39" s="22"/>
      <c r="S39" s="22">
        <v>194510.8</v>
      </c>
    </row>
    <row r="40" spans="1:19" ht="12.75">
      <c r="A40" s="39"/>
      <c r="B40" s="39"/>
      <c r="C40" s="39"/>
      <c r="D40" s="39"/>
      <c r="E40" s="39"/>
      <c r="F40" s="39"/>
      <c r="G40" s="39"/>
      <c r="H40" s="39" t="s">
        <v>398</v>
      </c>
      <c r="I40" s="40">
        <v>44942</v>
      </c>
      <c r="J40" s="39"/>
      <c r="K40" s="39"/>
      <c r="L40" s="39" t="s">
        <v>680</v>
      </c>
      <c r="M40" s="39"/>
      <c r="N40" s="39"/>
      <c r="O40" s="44" t="s">
        <v>337</v>
      </c>
      <c r="P40" s="39" t="s">
        <v>302</v>
      </c>
      <c r="Q40" s="22">
        <v>1886.46</v>
      </c>
      <c r="R40" s="22"/>
      <c r="S40" s="22">
        <v>196397.26</v>
      </c>
    </row>
    <row r="41" spans="1:19" ht="12.75">
      <c r="A41" s="39"/>
      <c r="B41" s="39"/>
      <c r="C41" s="39"/>
      <c r="D41" s="39"/>
      <c r="E41" s="39"/>
      <c r="F41" s="39"/>
      <c r="G41" s="39"/>
      <c r="H41" s="39" t="s">
        <v>205</v>
      </c>
      <c r="I41" s="40">
        <v>44946</v>
      </c>
      <c r="J41" s="39" t="s">
        <v>798</v>
      </c>
      <c r="K41" s="39"/>
      <c r="L41" s="39" t="s">
        <v>459</v>
      </c>
      <c r="M41" s="39" t="s">
        <v>884</v>
      </c>
      <c r="N41" s="39"/>
      <c r="O41" s="44" t="s">
        <v>337</v>
      </c>
      <c r="P41" s="39" t="s">
        <v>315</v>
      </c>
      <c r="Q41" s="22"/>
      <c r="R41" s="22">
        <v>156.22</v>
      </c>
      <c r="S41" s="22">
        <v>196241.04</v>
      </c>
    </row>
    <row r="42" spans="1:19" ht="12.75">
      <c r="A42" s="39"/>
      <c r="B42" s="39"/>
      <c r="C42" s="39"/>
      <c r="D42" s="39"/>
      <c r="E42" s="39"/>
      <c r="F42" s="39"/>
      <c r="G42" s="39"/>
      <c r="H42" s="39" t="s">
        <v>205</v>
      </c>
      <c r="I42" s="40">
        <v>44949</v>
      </c>
      <c r="J42" s="39" t="s">
        <v>799</v>
      </c>
      <c r="K42" s="39"/>
      <c r="L42" s="39" t="s">
        <v>690</v>
      </c>
      <c r="M42" s="39" t="s">
        <v>888</v>
      </c>
      <c r="N42" s="39"/>
      <c r="O42" s="44" t="s">
        <v>337</v>
      </c>
      <c r="P42" s="39" t="s">
        <v>315</v>
      </c>
      <c r="Q42" s="22"/>
      <c r="R42" s="22">
        <v>2380</v>
      </c>
      <c r="S42" s="22">
        <v>193861.04</v>
      </c>
    </row>
    <row r="43" spans="1:19" ht="12.75">
      <c r="A43" s="39"/>
      <c r="B43" s="39"/>
      <c r="C43" s="39"/>
      <c r="D43" s="39"/>
      <c r="E43" s="39"/>
      <c r="F43" s="39"/>
      <c r="G43" s="39"/>
      <c r="H43" s="39" t="s">
        <v>203</v>
      </c>
      <c r="I43" s="40">
        <v>44950</v>
      </c>
      <c r="J43" s="39" t="s">
        <v>639</v>
      </c>
      <c r="K43" s="39"/>
      <c r="L43" s="39" t="s">
        <v>446</v>
      </c>
      <c r="M43" s="39" t="s">
        <v>887</v>
      </c>
      <c r="N43" s="39"/>
      <c r="O43" s="44" t="s">
        <v>337</v>
      </c>
      <c r="P43" s="39" t="s">
        <v>521</v>
      </c>
      <c r="Q43" s="22"/>
      <c r="R43" s="22">
        <v>18</v>
      </c>
      <c r="S43" s="22">
        <v>193843.04</v>
      </c>
    </row>
    <row r="44" spans="1:19" ht="12.75">
      <c r="A44" s="39"/>
      <c r="B44" s="39"/>
      <c r="C44" s="39"/>
      <c r="D44" s="39"/>
      <c r="E44" s="39"/>
      <c r="F44" s="39"/>
      <c r="G44" s="39"/>
      <c r="H44" s="39" t="s">
        <v>207</v>
      </c>
      <c r="I44" s="40">
        <v>44953</v>
      </c>
      <c r="J44" s="39"/>
      <c r="K44" s="39"/>
      <c r="L44" s="39" t="s">
        <v>691</v>
      </c>
      <c r="M44" s="39"/>
      <c r="N44" s="39" t="s">
        <v>744</v>
      </c>
      <c r="O44" s="44"/>
      <c r="P44" s="39" t="s">
        <v>495</v>
      </c>
      <c r="Q44" s="22"/>
      <c r="R44" s="22">
        <v>1146.2</v>
      </c>
      <c r="S44" s="22">
        <v>192696.84</v>
      </c>
    </row>
    <row r="45" spans="1:19" ht="12.75">
      <c r="A45" s="39"/>
      <c r="B45" s="39"/>
      <c r="C45" s="39"/>
      <c r="D45" s="39"/>
      <c r="E45" s="39"/>
      <c r="F45" s="39"/>
      <c r="G45" s="39"/>
      <c r="H45" s="39" t="s">
        <v>207</v>
      </c>
      <c r="I45" s="40">
        <v>44953</v>
      </c>
      <c r="J45" s="39"/>
      <c r="K45" s="39"/>
      <c r="L45" s="39" t="s">
        <v>692</v>
      </c>
      <c r="M45" s="39"/>
      <c r="N45" s="39" t="s">
        <v>745</v>
      </c>
      <c r="O45" s="44"/>
      <c r="P45" s="39" t="s">
        <v>495</v>
      </c>
      <c r="Q45" s="22"/>
      <c r="R45" s="22">
        <v>1200.17</v>
      </c>
      <c r="S45" s="22">
        <v>191496.67</v>
      </c>
    </row>
    <row r="46" spans="1:19" ht="12.75">
      <c r="A46" s="39"/>
      <c r="B46" s="39"/>
      <c r="C46" s="39"/>
      <c r="D46" s="39"/>
      <c r="E46" s="39"/>
      <c r="F46" s="39"/>
      <c r="G46" s="39"/>
      <c r="H46" s="39" t="s">
        <v>207</v>
      </c>
      <c r="I46" s="40">
        <v>44953</v>
      </c>
      <c r="J46" s="39"/>
      <c r="K46" s="39"/>
      <c r="L46" s="39" t="s">
        <v>693</v>
      </c>
      <c r="M46" s="39"/>
      <c r="N46" s="39" t="s">
        <v>266</v>
      </c>
      <c r="O46" s="44"/>
      <c r="P46" s="39" t="s">
        <v>495</v>
      </c>
      <c r="Q46" s="22"/>
      <c r="R46" s="22">
        <v>1606.88</v>
      </c>
      <c r="S46" s="22">
        <v>189889.79</v>
      </c>
    </row>
    <row r="47" spans="1:19" ht="12.75">
      <c r="A47" s="39"/>
      <c r="B47" s="39"/>
      <c r="C47" s="39"/>
      <c r="D47" s="39"/>
      <c r="E47" s="39"/>
      <c r="F47" s="39"/>
      <c r="G47" s="39"/>
      <c r="H47" s="39" t="s">
        <v>398</v>
      </c>
      <c r="I47" s="40">
        <v>44957</v>
      </c>
      <c r="J47" s="39"/>
      <c r="K47" s="39"/>
      <c r="L47" s="39" t="s">
        <v>677</v>
      </c>
      <c r="M47" s="39"/>
      <c r="N47" s="39"/>
      <c r="O47" s="44" t="s">
        <v>337</v>
      </c>
      <c r="P47" s="39" t="s">
        <v>302</v>
      </c>
      <c r="Q47" s="22">
        <v>215</v>
      </c>
      <c r="R47" s="22"/>
      <c r="S47" s="22">
        <v>190104.79</v>
      </c>
    </row>
    <row r="48" spans="1:19" ht="12.75">
      <c r="A48" s="39"/>
      <c r="B48" s="39"/>
      <c r="C48" s="39"/>
      <c r="D48" s="39"/>
      <c r="E48" s="39"/>
      <c r="F48" s="39"/>
      <c r="G48" s="39"/>
      <c r="H48" s="39" t="s">
        <v>205</v>
      </c>
      <c r="I48" s="40">
        <v>44958</v>
      </c>
      <c r="J48" s="39" t="s">
        <v>800</v>
      </c>
      <c r="K48" s="39"/>
      <c r="L48" s="39" t="s">
        <v>446</v>
      </c>
      <c r="M48" s="39"/>
      <c r="N48" s="39"/>
      <c r="O48" s="44" t="s">
        <v>337</v>
      </c>
      <c r="P48" s="39" t="s">
        <v>315</v>
      </c>
      <c r="Q48" s="22"/>
      <c r="R48" s="22">
        <v>699.12</v>
      </c>
      <c r="S48" s="22">
        <v>189405.67</v>
      </c>
    </row>
    <row r="49" spans="1:19" ht="12.75">
      <c r="A49" s="39"/>
      <c r="B49" s="39"/>
      <c r="C49" s="39"/>
      <c r="D49" s="39"/>
      <c r="E49" s="39"/>
      <c r="F49" s="39"/>
      <c r="G49" s="39"/>
      <c r="H49" s="39" t="s">
        <v>397</v>
      </c>
      <c r="I49" s="40">
        <v>44963</v>
      </c>
      <c r="J49" s="39"/>
      <c r="K49" s="39"/>
      <c r="L49" s="39"/>
      <c r="M49" s="39" t="s">
        <v>397</v>
      </c>
      <c r="N49" s="39"/>
      <c r="O49" s="44" t="s">
        <v>337</v>
      </c>
      <c r="P49" s="39" t="s">
        <v>747</v>
      </c>
      <c r="Q49" s="22">
        <v>480</v>
      </c>
      <c r="R49" s="22"/>
      <c r="S49" s="22">
        <v>189885.67</v>
      </c>
    </row>
    <row r="50" spans="1:19" ht="12.75">
      <c r="A50" s="39"/>
      <c r="B50" s="39"/>
      <c r="C50" s="39"/>
      <c r="D50" s="39"/>
      <c r="E50" s="39"/>
      <c r="F50" s="39"/>
      <c r="G50" s="39"/>
      <c r="H50" s="39" t="s">
        <v>205</v>
      </c>
      <c r="I50" s="40">
        <v>44964</v>
      </c>
      <c r="J50" s="39" t="s">
        <v>801</v>
      </c>
      <c r="K50" s="39"/>
      <c r="L50" s="39" t="s">
        <v>472</v>
      </c>
      <c r="M50" s="39" t="s">
        <v>885</v>
      </c>
      <c r="N50" s="39"/>
      <c r="O50" s="44" t="s">
        <v>337</v>
      </c>
      <c r="P50" s="39" t="s">
        <v>315</v>
      </c>
      <c r="Q50" s="22"/>
      <c r="R50" s="22">
        <v>66.56</v>
      </c>
      <c r="S50" s="22">
        <v>189819.11</v>
      </c>
    </row>
    <row r="51" spans="1:19" ht="12.75">
      <c r="A51" s="39"/>
      <c r="B51" s="39"/>
      <c r="C51" s="39"/>
      <c r="D51" s="39"/>
      <c r="E51" s="39"/>
      <c r="F51" s="39"/>
      <c r="G51" s="39"/>
      <c r="H51" s="39" t="s">
        <v>399</v>
      </c>
      <c r="I51" s="40">
        <v>44964</v>
      </c>
      <c r="J51" s="39"/>
      <c r="K51" s="39"/>
      <c r="L51" s="39" t="s">
        <v>445</v>
      </c>
      <c r="M51" s="39" t="s">
        <v>889</v>
      </c>
      <c r="N51" s="39"/>
      <c r="O51" s="44"/>
      <c r="P51" s="39" t="s">
        <v>495</v>
      </c>
      <c r="Q51" s="22"/>
      <c r="R51" s="22">
        <v>803.87</v>
      </c>
      <c r="S51" s="22">
        <v>189015.24</v>
      </c>
    </row>
    <row r="52" spans="1:19" ht="12.75">
      <c r="A52" s="39"/>
      <c r="B52" s="39"/>
      <c r="C52" s="39"/>
      <c r="D52" s="39"/>
      <c r="E52" s="39"/>
      <c r="F52" s="39"/>
      <c r="G52" s="39"/>
      <c r="H52" s="39" t="s">
        <v>399</v>
      </c>
      <c r="I52" s="40">
        <v>44964</v>
      </c>
      <c r="J52" s="39"/>
      <c r="K52" s="39"/>
      <c r="L52" s="39" t="s">
        <v>446</v>
      </c>
      <c r="M52" s="39" t="s">
        <v>890</v>
      </c>
      <c r="N52" s="39"/>
      <c r="O52" s="44"/>
      <c r="P52" s="39" t="s">
        <v>495</v>
      </c>
      <c r="Q52" s="22"/>
      <c r="R52" s="22">
        <v>2731.78</v>
      </c>
      <c r="S52" s="22">
        <v>186283.46</v>
      </c>
    </row>
    <row r="53" spans="1:19" ht="12.75">
      <c r="A53" s="39"/>
      <c r="B53" s="39"/>
      <c r="C53" s="39"/>
      <c r="D53" s="39"/>
      <c r="E53" s="39"/>
      <c r="F53" s="39"/>
      <c r="G53" s="39"/>
      <c r="H53" s="39" t="s">
        <v>399</v>
      </c>
      <c r="I53" s="40">
        <v>44964</v>
      </c>
      <c r="J53" s="39"/>
      <c r="K53" s="39"/>
      <c r="L53" s="39" t="s">
        <v>879</v>
      </c>
      <c r="M53" s="39" t="s">
        <v>891</v>
      </c>
      <c r="N53" s="39"/>
      <c r="O53" s="44"/>
      <c r="P53" s="39" t="s">
        <v>760</v>
      </c>
      <c r="Q53" s="22"/>
      <c r="R53" s="22">
        <v>105</v>
      </c>
      <c r="S53" s="22">
        <v>186178.46</v>
      </c>
    </row>
    <row r="54" spans="1:19" ht="12.75">
      <c r="A54" s="39"/>
      <c r="B54" s="39"/>
      <c r="C54" s="39"/>
      <c r="D54" s="39"/>
      <c r="E54" s="39"/>
      <c r="F54" s="39"/>
      <c r="G54" s="39"/>
      <c r="H54" s="39" t="s">
        <v>207</v>
      </c>
      <c r="I54" s="40">
        <v>44967</v>
      </c>
      <c r="J54" s="39"/>
      <c r="K54" s="39"/>
      <c r="L54" s="39" t="s">
        <v>691</v>
      </c>
      <c r="M54" s="39"/>
      <c r="N54" s="39" t="s">
        <v>744</v>
      </c>
      <c r="O54" s="44"/>
      <c r="P54" s="39" t="s">
        <v>495</v>
      </c>
      <c r="Q54" s="22"/>
      <c r="R54" s="22">
        <v>1110.02</v>
      </c>
      <c r="S54" s="22">
        <v>185068.44</v>
      </c>
    </row>
    <row r="55" spans="1:19" ht="12.75">
      <c r="A55" s="39"/>
      <c r="B55" s="39"/>
      <c r="C55" s="39"/>
      <c r="D55" s="39"/>
      <c r="E55" s="39"/>
      <c r="F55" s="39"/>
      <c r="G55" s="39"/>
      <c r="H55" s="39" t="s">
        <v>207</v>
      </c>
      <c r="I55" s="40">
        <v>44967</v>
      </c>
      <c r="J55" s="39"/>
      <c r="K55" s="39"/>
      <c r="L55" s="39" t="s">
        <v>692</v>
      </c>
      <c r="M55" s="39"/>
      <c r="N55" s="39" t="s">
        <v>745</v>
      </c>
      <c r="O55" s="44"/>
      <c r="P55" s="39" t="s">
        <v>495</v>
      </c>
      <c r="Q55" s="22"/>
      <c r="R55" s="22">
        <v>1200.17</v>
      </c>
      <c r="S55" s="22">
        <v>183868.27</v>
      </c>
    </row>
    <row r="56" spans="1:19" ht="12.75">
      <c r="A56" s="39"/>
      <c r="B56" s="39"/>
      <c r="C56" s="39"/>
      <c r="D56" s="39"/>
      <c r="E56" s="39"/>
      <c r="F56" s="39"/>
      <c r="G56" s="39"/>
      <c r="H56" s="39" t="s">
        <v>207</v>
      </c>
      <c r="I56" s="40">
        <v>44967</v>
      </c>
      <c r="J56" s="39"/>
      <c r="K56" s="39"/>
      <c r="L56" s="39" t="s">
        <v>693</v>
      </c>
      <c r="M56" s="39"/>
      <c r="N56" s="39" t="s">
        <v>266</v>
      </c>
      <c r="O56" s="44"/>
      <c r="P56" s="39" t="s">
        <v>495</v>
      </c>
      <c r="Q56" s="22"/>
      <c r="R56" s="22">
        <v>1606.86</v>
      </c>
      <c r="S56" s="22">
        <v>182261.41</v>
      </c>
    </row>
    <row r="57" spans="1:19" ht="12.75">
      <c r="A57" s="39"/>
      <c r="B57" s="39"/>
      <c r="C57" s="39"/>
      <c r="D57" s="39"/>
      <c r="E57" s="39"/>
      <c r="F57" s="39"/>
      <c r="G57" s="39"/>
      <c r="H57" s="39" t="s">
        <v>205</v>
      </c>
      <c r="I57" s="40">
        <v>44971</v>
      </c>
      <c r="J57" s="39" t="s">
        <v>802</v>
      </c>
      <c r="K57" s="39"/>
      <c r="L57" s="39" t="s">
        <v>464</v>
      </c>
      <c r="M57" s="39" t="s">
        <v>882</v>
      </c>
      <c r="N57" s="39"/>
      <c r="O57" s="44" t="s">
        <v>337</v>
      </c>
      <c r="P57" s="39" t="s">
        <v>315</v>
      </c>
      <c r="Q57" s="22"/>
      <c r="R57" s="22">
        <v>27.8</v>
      </c>
      <c r="S57" s="22">
        <v>182233.61</v>
      </c>
    </row>
    <row r="58" spans="1:19" ht="12.75">
      <c r="A58" s="39"/>
      <c r="B58" s="39"/>
      <c r="C58" s="39"/>
      <c r="D58" s="39"/>
      <c r="E58" s="39"/>
      <c r="F58" s="39"/>
      <c r="G58" s="39"/>
      <c r="H58" s="39" t="s">
        <v>203</v>
      </c>
      <c r="I58" s="40">
        <v>44981</v>
      </c>
      <c r="J58" s="39" t="s">
        <v>639</v>
      </c>
      <c r="K58" s="39"/>
      <c r="L58" s="39" t="s">
        <v>446</v>
      </c>
      <c r="M58" s="39" t="s">
        <v>887</v>
      </c>
      <c r="N58" s="39"/>
      <c r="O58" s="44" t="s">
        <v>337</v>
      </c>
      <c r="P58" s="39" t="s">
        <v>521</v>
      </c>
      <c r="Q58" s="22"/>
      <c r="R58" s="22">
        <v>18</v>
      </c>
      <c r="S58" s="22">
        <v>182215.61</v>
      </c>
    </row>
    <row r="59" spans="1:19" ht="12.75">
      <c r="A59" s="39"/>
      <c r="B59" s="39"/>
      <c r="C59" s="39"/>
      <c r="D59" s="39"/>
      <c r="E59" s="39"/>
      <c r="F59" s="39"/>
      <c r="G59" s="39"/>
      <c r="H59" s="39" t="s">
        <v>205</v>
      </c>
      <c r="I59" s="40">
        <v>44981</v>
      </c>
      <c r="J59" s="39" t="s">
        <v>803</v>
      </c>
      <c r="K59" s="39"/>
      <c r="L59" s="39" t="s">
        <v>459</v>
      </c>
      <c r="M59" s="39" t="s">
        <v>884</v>
      </c>
      <c r="N59" s="39"/>
      <c r="O59" s="44" t="s">
        <v>337</v>
      </c>
      <c r="P59" s="39" t="s">
        <v>315</v>
      </c>
      <c r="Q59" s="22"/>
      <c r="R59" s="22">
        <v>122.51</v>
      </c>
      <c r="S59" s="22">
        <v>182093.1</v>
      </c>
    </row>
    <row r="60" spans="1:19" ht="12.75">
      <c r="A60" s="39"/>
      <c r="B60" s="39"/>
      <c r="C60" s="39"/>
      <c r="D60" s="39"/>
      <c r="E60" s="39"/>
      <c r="F60" s="39"/>
      <c r="G60" s="39"/>
      <c r="H60" s="39" t="s">
        <v>207</v>
      </c>
      <c r="I60" s="40">
        <v>44981</v>
      </c>
      <c r="J60" s="39"/>
      <c r="K60" s="39"/>
      <c r="L60" s="39" t="s">
        <v>691</v>
      </c>
      <c r="M60" s="39"/>
      <c r="N60" s="39" t="s">
        <v>744</v>
      </c>
      <c r="O60" s="44"/>
      <c r="P60" s="39" t="s">
        <v>495</v>
      </c>
      <c r="Q60" s="22"/>
      <c r="R60" s="22">
        <v>1163.71</v>
      </c>
      <c r="S60" s="22">
        <v>180929.39</v>
      </c>
    </row>
    <row r="61" spans="1:19" ht="12.75">
      <c r="A61" s="39"/>
      <c r="B61" s="39"/>
      <c r="C61" s="39"/>
      <c r="D61" s="39"/>
      <c r="E61" s="39"/>
      <c r="F61" s="39"/>
      <c r="G61" s="39"/>
      <c r="H61" s="39" t="s">
        <v>207</v>
      </c>
      <c r="I61" s="40">
        <v>44981</v>
      </c>
      <c r="J61" s="39"/>
      <c r="K61" s="39"/>
      <c r="L61" s="39" t="s">
        <v>692</v>
      </c>
      <c r="M61" s="39"/>
      <c r="N61" s="39" t="s">
        <v>745</v>
      </c>
      <c r="O61" s="44"/>
      <c r="P61" s="39" t="s">
        <v>495</v>
      </c>
      <c r="Q61" s="22"/>
      <c r="R61" s="22">
        <v>1200.17</v>
      </c>
      <c r="S61" s="22">
        <v>179729.22</v>
      </c>
    </row>
    <row r="62" spans="1:19" ht="12.75">
      <c r="A62" s="39"/>
      <c r="B62" s="39"/>
      <c r="C62" s="39"/>
      <c r="D62" s="39"/>
      <c r="E62" s="39"/>
      <c r="F62" s="39"/>
      <c r="G62" s="39"/>
      <c r="H62" s="39" t="s">
        <v>207</v>
      </c>
      <c r="I62" s="40">
        <v>44981</v>
      </c>
      <c r="J62" s="39"/>
      <c r="K62" s="39"/>
      <c r="L62" s="39" t="s">
        <v>693</v>
      </c>
      <c r="M62" s="39"/>
      <c r="N62" s="39" t="s">
        <v>266</v>
      </c>
      <c r="O62" s="44"/>
      <c r="P62" s="39" t="s">
        <v>495</v>
      </c>
      <c r="Q62" s="22"/>
      <c r="R62" s="22">
        <v>1606.86</v>
      </c>
      <c r="S62" s="22">
        <v>178122.36</v>
      </c>
    </row>
    <row r="63" spans="1:19" ht="12.75">
      <c r="A63" s="39"/>
      <c r="B63" s="39"/>
      <c r="C63" s="39"/>
      <c r="D63" s="39"/>
      <c r="E63" s="39"/>
      <c r="F63" s="39"/>
      <c r="G63" s="39"/>
      <c r="H63" s="39" t="s">
        <v>205</v>
      </c>
      <c r="I63" s="40">
        <v>44986</v>
      </c>
      <c r="J63" s="39" t="s">
        <v>804</v>
      </c>
      <c r="K63" s="39"/>
      <c r="L63" s="39" t="s">
        <v>446</v>
      </c>
      <c r="M63" s="39"/>
      <c r="N63" s="39"/>
      <c r="O63" s="44" t="s">
        <v>337</v>
      </c>
      <c r="P63" s="39" t="s">
        <v>315</v>
      </c>
      <c r="Q63" s="22"/>
      <c r="R63" s="22">
        <v>699.12</v>
      </c>
      <c r="S63" s="22">
        <v>177423.24</v>
      </c>
    </row>
    <row r="64" spans="1:19" ht="12.75">
      <c r="A64" s="39"/>
      <c r="B64" s="39"/>
      <c r="C64" s="39"/>
      <c r="D64" s="39"/>
      <c r="E64" s="39"/>
      <c r="F64" s="39"/>
      <c r="G64" s="39"/>
      <c r="H64" s="39" t="s">
        <v>397</v>
      </c>
      <c r="I64" s="40">
        <v>44989</v>
      </c>
      <c r="J64" s="39"/>
      <c r="K64" s="39"/>
      <c r="L64" s="39"/>
      <c r="M64" s="39" t="s">
        <v>397</v>
      </c>
      <c r="N64" s="39"/>
      <c r="O64" s="44" t="s">
        <v>337</v>
      </c>
      <c r="P64" s="39" t="s">
        <v>495</v>
      </c>
      <c r="Q64" s="22">
        <v>3180</v>
      </c>
      <c r="R64" s="22"/>
      <c r="S64" s="22">
        <v>180603.24</v>
      </c>
    </row>
    <row r="65" spans="1:19" ht="12.75">
      <c r="A65" s="39"/>
      <c r="B65" s="39"/>
      <c r="C65" s="39"/>
      <c r="D65" s="39"/>
      <c r="E65" s="39"/>
      <c r="F65" s="39"/>
      <c r="G65" s="39"/>
      <c r="H65" s="39" t="s">
        <v>399</v>
      </c>
      <c r="I65" s="40">
        <v>44992</v>
      </c>
      <c r="J65" s="39"/>
      <c r="K65" s="39"/>
      <c r="L65" s="39" t="s">
        <v>445</v>
      </c>
      <c r="M65" s="39" t="s">
        <v>889</v>
      </c>
      <c r="N65" s="39"/>
      <c r="O65" s="44"/>
      <c r="P65" s="39" t="s">
        <v>495</v>
      </c>
      <c r="Q65" s="22"/>
      <c r="R65" s="22">
        <v>806.25</v>
      </c>
      <c r="S65" s="22">
        <v>179796.99</v>
      </c>
    </row>
    <row r="66" spans="1:19" ht="12.75">
      <c r="A66" s="39"/>
      <c r="B66" s="39"/>
      <c r="C66" s="39"/>
      <c r="D66" s="39"/>
      <c r="E66" s="39"/>
      <c r="F66" s="39"/>
      <c r="G66" s="39"/>
      <c r="H66" s="39" t="s">
        <v>399</v>
      </c>
      <c r="I66" s="40">
        <v>44992</v>
      </c>
      <c r="J66" s="39"/>
      <c r="K66" s="39"/>
      <c r="L66" s="39" t="s">
        <v>446</v>
      </c>
      <c r="M66" s="39" t="s">
        <v>890</v>
      </c>
      <c r="N66" s="39"/>
      <c r="O66" s="44"/>
      <c r="P66" s="39" t="s">
        <v>495</v>
      </c>
      <c r="Q66" s="22"/>
      <c r="R66" s="22">
        <v>2739.84</v>
      </c>
      <c r="S66" s="22">
        <v>177057.15</v>
      </c>
    </row>
    <row r="67" spans="1:19" ht="12.75">
      <c r="A67" s="39"/>
      <c r="B67" s="39"/>
      <c r="C67" s="39"/>
      <c r="D67" s="39"/>
      <c r="E67" s="39"/>
      <c r="F67" s="39"/>
      <c r="G67" s="39"/>
      <c r="H67" s="39" t="s">
        <v>399</v>
      </c>
      <c r="I67" s="40">
        <v>44992</v>
      </c>
      <c r="J67" s="39"/>
      <c r="K67" s="39"/>
      <c r="L67" s="39" t="s">
        <v>879</v>
      </c>
      <c r="M67" s="39" t="s">
        <v>891</v>
      </c>
      <c r="N67" s="39"/>
      <c r="O67" s="44"/>
      <c r="P67" s="39" t="s">
        <v>760</v>
      </c>
      <c r="Q67" s="22"/>
      <c r="R67" s="22">
        <v>105</v>
      </c>
      <c r="S67" s="22">
        <v>176952.15</v>
      </c>
    </row>
    <row r="68" spans="1:19" ht="12.75">
      <c r="A68" s="39"/>
      <c r="B68" s="39"/>
      <c r="C68" s="39"/>
      <c r="D68" s="39"/>
      <c r="E68" s="39"/>
      <c r="F68" s="39"/>
      <c r="G68" s="39"/>
      <c r="H68" s="39" t="s">
        <v>207</v>
      </c>
      <c r="I68" s="40">
        <v>44995</v>
      </c>
      <c r="J68" s="39"/>
      <c r="K68" s="39"/>
      <c r="L68" s="39" t="s">
        <v>691</v>
      </c>
      <c r="M68" s="39"/>
      <c r="N68" s="39" t="s">
        <v>744</v>
      </c>
      <c r="O68" s="44"/>
      <c r="P68" s="39" t="s">
        <v>495</v>
      </c>
      <c r="Q68" s="22"/>
      <c r="R68" s="22">
        <v>1110.03</v>
      </c>
      <c r="S68" s="22">
        <v>175842.12</v>
      </c>
    </row>
    <row r="69" spans="1:19" ht="12.75">
      <c r="A69" s="39"/>
      <c r="B69" s="39"/>
      <c r="C69" s="39"/>
      <c r="D69" s="39"/>
      <c r="E69" s="39"/>
      <c r="F69" s="39"/>
      <c r="G69" s="39"/>
      <c r="H69" s="39" t="s">
        <v>207</v>
      </c>
      <c r="I69" s="40">
        <v>44995</v>
      </c>
      <c r="J69" s="39"/>
      <c r="K69" s="39"/>
      <c r="L69" s="39" t="s">
        <v>692</v>
      </c>
      <c r="M69" s="39"/>
      <c r="N69" s="39" t="s">
        <v>745</v>
      </c>
      <c r="O69" s="44"/>
      <c r="P69" s="39" t="s">
        <v>495</v>
      </c>
      <c r="Q69" s="22"/>
      <c r="R69" s="22">
        <v>1200.16</v>
      </c>
      <c r="S69" s="22">
        <v>174641.96</v>
      </c>
    </row>
    <row r="70" spans="1:19" ht="12.75">
      <c r="A70" s="39"/>
      <c r="B70" s="39"/>
      <c r="C70" s="39"/>
      <c r="D70" s="39"/>
      <c r="E70" s="39"/>
      <c r="F70" s="39"/>
      <c r="G70" s="39"/>
      <c r="H70" s="39" t="s">
        <v>207</v>
      </c>
      <c r="I70" s="40">
        <v>44995</v>
      </c>
      <c r="J70" s="39"/>
      <c r="K70" s="39"/>
      <c r="L70" s="39" t="s">
        <v>693</v>
      </c>
      <c r="M70" s="39"/>
      <c r="N70" s="39" t="s">
        <v>266</v>
      </c>
      <c r="O70" s="44"/>
      <c r="P70" s="39" t="s">
        <v>495</v>
      </c>
      <c r="Q70" s="22"/>
      <c r="R70" s="22">
        <v>1606.88</v>
      </c>
      <c r="S70" s="22">
        <v>173035.08</v>
      </c>
    </row>
    <row r="71" spans="1:19" ht="12.75">
      <c r="A71" s="39"/>
      <c r="B71" s="39"/>
      <c r="C71" s="39"/>
      <c r="D71" s="39"/>
      <c r="E71" s="39"/>
      <c r="F71" s="39"/>
      <c r="G71" s="39"/>
      <c r="H71" s="39" t="s">
        <v>397</v>
      </c>
      <c r="I71" s="40">
        <v>44997</v>
      </c>
      <c r="J71" s="39"/>
      <c r="K71" s="39"/>
      <c r="L71" s="39"/>
      <c r="M71" s="39" t="s">
        <v>397</v>
      </c>
      <c r="N71" s="39"/>
      <c r="O71" s="44" t="s">
        <v>337</v>
      </c>
      <c r="P71" s="39" t="s">
        <v>747</v>
      </c>
      <c r="Q71" s="22">
        <v>426.56</v>
      </c>
      <c r="R71" s="22"/>
      <c r="S71" s="22">
        <v>173461.64</v>
      </c>
    </row>
    <row r="72" spans="1:19" ht="12.75">
      <c r="A72" s="39"/>
      <c r="B72" s="39"/>
      <c r="C72" s="39"/>
      <c r="D72" s="39"/>
      <c r="E72" s="39"/>
      <c r="F72" s="39"/>
      <c r="G72" s="39"/>
      <c r="H72" s="39" t="s">
        <v>205</v>
      </c>
      <c r="I72" s="40">
        <v>44999</v>
      </c>
      <c r="J72" s="39" t="s">
        <v>805</v>
      </c>
      <c r="K72" s="39"/>
      <c r="L72" s="39" t="s">
        <v>472</v>
      </c>
      <c r="M72" s="39" t="s">
        <v>885</v>
      </c>
      <c r="N72" s="39"/>
      <c r="O72" s="44" t="s">
        <v>337</v>
      </c>
      <c r="P72" s="39" t="s">
        <v>315</v>
      </c>
      <c r="Q72" s="22"/>
      <c r="R72" s="22">
        <v>52.48</v>
      </c>
      <c r="S72" s="22">
        <v>173409.16</v>
      </c>
    </row>
    <row r="73" spans="1:19" ht="12.75">
      <c r="A73" s="39"/>
      <c r="B73" s="39"/>
      <c r="C73" s="39"/>
      <c r="D73" s="39"/>
      <c r="E73" s="39"/>
      <c r="F73" s="39"/>
      <c r="G73" s="39"/>
      <c r="H73" s="39" t="s">
        <v>205</v>
      </c>
      <c r="I73" s="40">
        <v>44999</v>
      </c>
      <c r="J73" s="39" t="s">
        <v>806</v>
      </c>
      <c r="K73" s="39"/>
      <c r="L73" s="39" t="s">
        <v>464</v>
      </c>
      <c r="M73" s="39" t="s">
        <v>882</v>
      </c>
      <c r="N73" s="39"/>
      <c r="O73" s="44" t="s">
        <v>337</v>
      </c>
      <c r="P73" s="39" t="s">
        <v>315</v>
      </c>
      <c r="Q73" s="22"/>
      <c r="R73" s="22">
        <v>29.78</v>
      </c>
      <c r="S73" s="22">
        <v>173379.38</v>
      </c>
    </row>
    <row r="74" spans="1:19" ht="12.75">
      <c r="A74" s="39"/>
      <c r="B74" s="39"/>
      <c r="C74" s="39"/>
      <c r="D74" s="39"/>
      <c r="E74" s="39"/>
      <c r="F74" s="39"/>
      <c r="G74" s="39"/>
      <c r="H74" s="39" t="s">
        <v>203</v>
      </c>
      <c r="I74" s="40">
        <v>45009</v>
      </c>
      <c r="J74" s="39" t="s">
        <v>639</v>
      </c>
      <c r="K74" s="39"/>
      <c r="L74" s="39" t="s">
        <v>446</v>
      </c>
      <c r="M74" s="39" t="s">
        <v>887</v>
      </c>
      <c r="N74" s="39"/>
      <c r="O74" s="44" t="s">
        <v>337</v>
      </c>
      <c r="P74" s="39" t="s">
        <v>521</v>
      </c>
      <c r="Q74" s="22"/>
      <c r="R74" s="22">
        <v>18</v>
      </c>
      <c r="S74" s="22">
        <v>173361.38</v>
      </c>
    </row>
    <row r="75" spans="1:19" ht="12.75">
      <c r="A75" s="39"/>
      <c r="B75" s="39"/>
      <c r="C75" s="39"/>
      <c r="D75" s="39"/>
      <c r="E75" s="39"/>
      <c r="F75" s="39"/>
      <c r="G75" s="39"/>
      <c r="H75" s="39" t="s">
        <v>205</v>
      </c>
      <c r="I75" s="40">
        <v>45009</v>
      </c>
      <c r="J75" s="39" t="s">
        <v>807</v>
      </c>
      <c r="K75" s="39"/>
      <c r="L75" s="39" t="s">
        <v>459</v>
      </c>
      <c r="M75" s="39" t="s">
        <v>884</v>
      </c>
      <c r="N75" s="39"/>
      <c r="O75" s="44" t="s">
        <v>337</v>
      </c>
      <c r="P75" s="39" t="s">
        <v>315</v>
      </c>
      <c r="Q75" s="22"/>
      <c r="R75" s="22">
        <v>113.89</v>
      </c>
      <c r="S75" s="22">
        <v>173247.49</v>
      </c>
    </row>
    <row r="76" spans="1:19" ht="12.75">
      <c r="A76" s="39"/>
      <c r="B76" s="39"/>
      <c r="C76" s="39"/>
      <c r="D76" s="39"/>
      <c r="E76" s="39"/>
      <c r="F76" s="39"/>
      <c r="G76" s="39"/>
      <c r="H76" s="39" t="s">
        <v>207</v>
      </c>
      <c r="I76" s="40">
        <v>45009</v>
      </c>
      <c r="J76" s="39"/>
      <c r="K76" s="39"/>
      <c r="L76" s="39" t="s">
        <v>691</v>
      </c>
      <c r="M76" s="39"/>
      <c r="N76" s="39" t="s">
        <v>744</v>
      </c>
      <c r="O76" s="44"/>
      <c r="P76" s="39" t="s">
        <v>495</v>
      </c>
      <c r="Q76" s="22"/>
      <c r="R76" s="22">
        <v>1110.02</v>
      </c>
      <c r="S76" s="22">
        <v>172137.47</v>
      </c>
    </row>
    <row r="77" spans="1:19" ht="12.75">
      <c r="A77" s="39"/>
      <c r="B77" s="39"/>
      <c r="C77" s="39"/>
      <c r="D77" s="39"/>
      <c r="E77" s="39"/>
      <c r="F77" s="39"/>
      <c r="G77" s="39"/>
      <c r="H77" s="39" t="s">
        <v>207</v>
      </c>
      <c r="I77" s="40">
        <v>45009</v>
      </c>
      <c r="J77" s="39"/>
      <c r="K77" s="39"/>
      <c r="L77" s="39" t="s">
        <v>692</v>
      </c>
      <c r="M77" s="39"/>
      <c r="N77" s="39" t="s">
        <v>745</v>
      </c>
      <c r="O77" s="44"/>
      <c r="P77" s="39" t="s">
        <v>495</v>
      </c>
      <c r="Q77" s="22"/>
      <c r="R77" s="22">
        <v>1200.17</v>
      </c>
      <c r="S77" s="22">
        <v>170937.3</v>
      </c>
    </row>
    <row r="78" spans="1:19" ht="12.75">
      <c r="A78" s="39"/>
      <c r="B78" s="39"/>
      <c r="C78" s="39"/>
      <c r="D78" s="39"/>
      <c r="E78" s="39"/>
      <c r="F78" s="39"/>
      <c r="G78" s="39"/>
      <c r="H78" s="39" t="s">
        <v>207</v>
      </c>
      <c r="I78" s="40">
        <v>45009</v>
      </c>
      <c r="J78" s="39"/>
      <c r="K78" s="39"/>
      <c r="L78" s="39" t="s">
        <v>693</v>
      </c>
      <c r="M78" s="39"/>
      <c r="N78" s="39" t="s">
        <v>266</v>
      </c>
      <c r="O78" s="44"/>
      <c r="P78" s="39" t="s">
        <v>495</v>
      </c>
      <c r="Q78" s="22"/>
      <c r="R78" s="22">
        <v>1606.87</v>
      </c>
      <c r="S78" s="22">
        <v>169330.43</v>
      </c>
    </row>
    <row r="79" spans="1:19" ht="12.75">
      <c r="A79" s="39"/>
      <c r="B79" s="39"/>
      <c r="C79" s="39"/>
      <c r="D79" s="39"/>
      <c r="E79" s="39"/>
      <c r="F79" s="39"/>
      <c r="G79" s="39"/>
      <c r="H79" s="39" t="s">
        <v>205</v>
      </c>
      <c r="I79" s="40">
        <v>45017</v>
      </c>
      <c r="J79" s="39" t="s">
        <v>808</v>
      </c>
      <c r="K79" s="39"/>
      <c r="L79" s="39" t="s">
        <v>446</v>
      </c>
      <c r="M79" s="39"/>
      <c r="N79" s="39"/>
      <c r="O79" s="44" t="s">
        <v>337</v>
      </c>
      <c r="P79" s="39" t="s">
        <v>315</v>
      </c>
      <c r="Q79" s="22"/>
      <c r="R79" s="22">
        <v>699.12</v>
      </c>
      <c r="S79" s="22">
        <v>168631.31</v>
      </c>
    </row>
    <row r="80" spans="1:19" ht="12.75">
      <c r="A80" s="39"/>
      <c r="B80" s="39"/>
      <c r="C80" s="39"/>
      <c r="D80" s="39"/>
      <c r="E80" s="39"/>
      <c r="F80" s="39"/>
      <c r="G80" s="39"/>
      <c r="H80" s="39" t="s">
        <v>397</v>
      </c>
      <c r="I80" s="40">
        <v>45017</v>
      </c>
      <c r="J80" s="39"/>
      <c r="K80" s="39"/>
      <c r="L80" s="39"/>
      <c r="M80" s="39" t="s">
        <v>397</v>
      </c>
      <c r="N80" s="39"/>
      <c r="O80" s="44" t="s">
        <v>337</v>
      </c>
      <c r="P80" s="39" t="s">
        <v>495</v>
      </c>
      <c r="Q80" s="22">
        <v>1020</v>
      </c>
      <c r="R80" s="22"/>
      <c r="S80" s="22">
        <v>169651.31</v>
      </c>
    </row>
    <row r="81" spans="1:19" ht="12.75">
      <c r="A81" s="39"/>
      <c r="B81" s="39"/>
      <c r="C81" s="39"/>
      <c r="D81" s="39"/>
      <c r="E81" s="39"/>
      <c r="F81" s="39"/>
      <c r="G81" s="39"/>
      <c r="H81" s="39" t="s">
        <v>205</v>
      </c>
      <c r="I81" s="40">
        <v>45018</v>
      </c>
      <c r="J81" s="39" t="s">
        <v>809</v>
      </c>
      <c r="K81" s="39"/>
      <c r="L81" s="39" t="s">
        <v>698</v>
      </c>
      <c r="M81" s="39" t="s">
        <v>892</v>
      </c>
      <c r="N81" s="39"/>
      <c r="O81" s="44" t="s">
        <v>337</v>
      </c>
      <c r="P81" s="39" t="s">
        <v>315</v>
      </c>
      <c r="Q81" s="22"/>
      <c r="R81" s="22">
        <v>1260</v>
      </c>
      <c r="S81" s="22">
        <v>168391.31</v>
      </c>
    </row>
    <row r="82" spans="1:19" ht="12.75">
      <c r="A82" s="39"/>
      <c r="B82" s="39"/>
      <c r="C82" s="39"/>
      <c r="D82" s="39"/>
      <c r="E82" s="39"/>
      <c r="F82" s="39"/>
      <c r="G82" s="39"/>
      <c r="H82" s="39" t="s">
        <v>205</v>
      </c>
      <c r="I82" s="40">
        <v>45023</v>
      </c>
      <c r="J82" s="39" t="s">
        <v>810</v>
      </c>
      <c r="K82" s="39"/>
      <c r="L82" s="39" t="s">
        <v>472</v>
      </c>
      <c r="M82" s="39" t="s">
        <v>885</v>
      </c>
      <c r="N82" s="39"/>
      <c r="O82" s="44" t="s">
        <v>337</v>
      </c>
      <c r="P82" s="39" t="s">
        <v>315</v>
      </c>
      <c r="Q82" s="22"/>
      <c r="R82" s="22">
        <v>72.74</v>
      </c>
      <c r="S82" s="22">
        <v>168318.57</v>
      </c>
    </row>
    <row r="83" spans="1:19" ht="12.75">
      <c r="A83" s="39"/>
      <c r="B83" s="39"/>
      <c r="C83" s="39"/>
      <c r="D83" s="39"/>
      <c r="E83" s="39"/>
      <c r="F83" s="39"/>
      <c r="G83" s="39"/>
      <c r="H83" s="39" t="s">
        <v>207</v>
      </c>
      <c r="I83" s="40">
        <v>45023</v>
      </c>
      <c r="J83" s="39"/>
      <c r="K83" s="39"/>
      <c r="L83" s="39" t="s">
        <v>691</v>
      </c>
      <c r="M83" s="39"/>
      <c r="N83" s="39" t="s">
        <v>744</v>
      </c>
      <c r="O83" s="44"/>
      <c r="P83" s="39" t="s">
        <v>495</v>
      </c>
      <c r="Q83" s="22"/>
      <c r="R83" s="22">
        <v>1110.03</v>
      </c>
      <c r="S83" s="22">
        <v>167208.54</v>
      </c>
    </row>
    <row r="84" spans="1:19" ht="12.75">
      <c r="A84" s="39"/>
      <c r="B84" s="39"/>
      <c r="C84" s="39"/>
      <c r="D84" s="39"/>
      <c r="E84" s="39"/>
      <c r="F84" s="39"/>
      <c r="G84" s="39"/>
      <c r="H84" s="39" t="s">
        <v>207</v>
      </c>
      <c r="I84" s="40">
        <v>45023</v>
      </c>
      <c r="J84" s="39"/>
      <c r="K84" s="39"/>
      <c r="L84" s="39" t="s">
        <v>692</v>
      </c>
      <c r="M84" s="39"/>
      <c r="N84" s="39" t="s">
        <v>745</v>
      </c>
      <c r="O84" s="44"/>
      <c r="P84" s="39" t="s">
        <v>495</v>
      </c>
      <c r="Q84" s="22"/>
      <c r="R84" s="22">
        <v>1200.17</v>
      </c>
      <c r="S84" s="22">
        <v>166008.37</v>
      </c>
    </row>
    <row r="85" spans="1:19" ht="12.75">
      <c r="A85" s="39"/>
      <c r="B85" s="39"/>
      <c r="C85" s="39"/>
      <c r="D85" s="39"/>
      <c r="E85" s="39"/>
      <c r="F85" s="39"/>
      <c r="G85" s="39"/>
      <c r="H85" s="39" t="s">
        <v>207</v>
      </c>
      <c r="I85" s="40">
        <v>45023</v>
      </c>
      <c r="J85" s="39"/>
      <c r="K85" s="39"/>
      <c r="L85" s="39" t="s">
        <v>693</v>
      </c>
      <c r="M85" s="39"/>
      <c r="N85" s="39" t="s">
        <v>266</v>
      </c>
      <c r="O85" s="44"/>
      <c r="P85" s="39" t="s">
        <v>495</v>
      </c>
      <c r="Q85" s="22"/>
      <c r="R85" s="22">
        <v>1606.86</v>
      </c>
      <c r="S85" s="22">
        <v>164401.51</v>
      </c>
    </row>
    <row r="86" spans="1:19" ht="12.75">
      <c r="A86" s="39"/>
      <c r="B86" s="39"/>
      <c r="C86" s="39"/>
      <c r="D86" s="39"/>
      <c r="E86" s="39"/>
      <c r="F86" s="39"/>
      <c r="G86" s="39"/>
      <c r="H86" s="39" t="s">
        <v>399</v>
      </c>
      <c r="I86" s="40">
        <v>45023</v>
      </c>
      <c r="J86" s="39"/>
      <c r="K86" s="39"/>
      <c r="L86" s="39" t="s">
        <v>445</v>
      </c>
      <c r="M86" s="39" t="s">
        <v>889</v>
      </c>
      <c r="N86" s="39"/>
      <c r="O86" s="44"/>
      <c r="P86" s="39" t="s">
        <v>495</v>
      </c>
      <c r="Q86" s="22"/>
      <c r="R86" s="22">
        <v>997.59</v>
      </c>
      <c r="S86" s="22">
        <v>163403.92</v>
      </c>
    </row>
    <row r="87" spans="1:19" ht="12.75">
      <c r="A87" s="39"/>
      <c r="B87" s="39"/>
      <c r="C87" s="39"/>
      <c r="D87" s="39"/>
      <c r="E87" s="39"/>
      <c r="F87" s="39"/>
      <c r="G87" s="39"/>
      <c r="H87" s="39" t="s">
        <v>399</v>
      </c>
      <c r="I87" s="40">
        <v>45023</v>
      </c>
      <c r="J87" s="39"/>
      <c r="K87" s="39"/>
      <c r="L87" s="39" t="s">
        <v>446</v>
      </c>
      <c r="M87" s="39" t="s">
        <v>890</v>
      </c>
      <c r="N87" s="39"/>
      <c r="O87" s="44"/>
      <c r="P87" s="39" t="s">
        <v>495</v>
      </c>
      <c r="Q87" s="22"/>
      <c r="R87" s="22">
        <v>2746.52</v>
      </c>
      <c r="S87" s="22">
        <v>160657.4</v>
      </c>
    </row>
    <row r="88" spans="1:19" ht="12.75">
      <c r="A88" s="39"/>
      <c r="B88" s="39"/>
      <c r="C88" s="39"/>
      <c r="D88" s="39"/>
      <c r="E88" s="39"/>
      <c r="F88" s="39"/>
      <c r="G88" s="39"/>
      <c r="H88" s="39" t="s">
        <v>399</v>
      </c>
      <c r="I88" s="40">
        <v>45023</v>
      </c>
      <c r="J88" s="39"/>
      <c r="K88" s="39"/>
      <c r="L88" s="39" t="s">
        <v>879</v>
      </c>
      <c r="M88" s="39" t="s">
        <v>891</v>
      </c>
      <c r="N88" s="39"/>
      <c r="O88" s="44"/>
      <c r="P88" s="39" t="s">
        <v>760</v>
      </c>
      <c r="Q88" s="22"/>
      <c r="R88" s="22">
        <v>105</v>
      </c>
      <c r="S88" s="22">
        <v>160552.4</v>
      </c>
    </row>
    <row r="89" spans="1:19" ht="12.75">
      <c r="A89" s="39"/>
      <c r="B89" s="39"/>
      <c r="C89" s="39"/>
      <c r="D89" s="39"/>
      <c r="E89" s="39"/>
      <c r="F89" s="39"/>
      <c r="G89" s="39"/>
      <c r="H89" s="39" t="s">
        <v>397</v>
      </c>
      <c r="I89" s="40">
        <v>45027</v>
      </c>
      <c r="J89" s="39"/>
      <c r="K89" s="39"/>
      <c r="L89" s="39"/>
      <c r="M89" s="39" t="s">
        <v>397</v>
      </c>
      <c r="N89" s="39"/>
      <c r="O89" s="44" t="s">
        <v>337</v>
      </c>
      <c r="P89" s="39" t="s">
        <v>747</v>
      </c>
      <c r="Q89" s="22">
        <v>1500</v>
      </c>
      <c r="R89" s="22"/>
      <c r="S89" s="22">
        <v>162052.4</v>
      </c>
    </row>
    <row r="90" spans="1:19" ht="12.75">
      <c r="A90" s="39"/>
      <c r="B90" s="39"/>
      <c r="C90" s="39"/>
      <c r="D90" s="39"/>
      <c r="E90" s="39"/>
      <c r="F90" s="39"/>
      <c r="G90" s="39"/>
      <c r="H90" s="39" t="s">
        <v>205</v>
      </c>
      <c r="I90" s="40">
        <v>45030</v>
      </c>
      <c r="J90" s="39" t="s">
        <v>811</v>
      </c>
      <c r="K90" s="39"/>
      <c r="L90" s="39" t="s">
        <v>464</v>
      </c>
      <c r="M90" s="39" t="s">
        <v>882</v>
      </c>
      <c r="N90" s="39"/>
      <c r="O90" s="44" t="s">
        <v>337</v>
      </c>
      <c r="P90" s="39" t="s">
        <v>315</v>
      </c>
      <c r="Q90" s="22"/>
      <c r="R90" s="22">
        <v>33.56</v>
      </c>
      <c r="S90" s="22">
        <v>162018.84</v>
      </c>
    </row>
    <row r="91" spans="1:19" ht="12.75">
      <c r="A91" s="39"/>
      <c r="B91" s="39"/>
      <c r="C91" s="39"/>
      <c r="D91" s="39"/>
      <c r="E91" s="39"/>
      <c r="F91" s="39"/>
      <c r="G91" s="39"/>
      <c r="H91" s="39" t="s">
        <v>205</v>
      </c>
      <c r="I91" s="40">
        <v>45030</v>
      </c>
      <c r="J91" s="39" t="s">
        <v>812</v>
      </c>
      <c r="K91" s="39"/>
      <c r="L91" s="39" t="s">
        <v>694</v>
      </c>
      <c r="M91" s="39" t="s">
        <v>893</v>
      </c>
      <c r="N91" s="39"/>
      <c r="O91" s="44" t="s">
        <v>337</v>
      </c>
      <c r="P91" s="39" t="s">
        <v>315</v>
      </c>
      <c r="Q91" s="22"/>
      <c r="R91" s="22">
        <v>117</v>
      </c>
      <c r="S91" s="22">
        <v>161901.84</v>
      </c>
    </row>
    <row r="92" spans="1:19" ht="12.75">
      <c r="A92" s="39"/>
      <c r="B92" s="39"/>
      <c r="C92" s="39"/>
      <c r="D92" s="39"/>
      <c r="E92" s="39"/>
      <c r="F92" s="39"/>
      <c r="G92" s="39"/>
      <c r="H92" s="39" t="s">
        <v>205</v>
      </c>
      <c r="I92" s="40">
        <v>45037</v>
      </c>
      <c r="J92" s="39" t="s">
        <v>813</v>
      </c>
      <c r="K92" s="39"/>
      <c r="L92" s="39" t="s">
        <v>459</v>
      </c>
      <c r="M92" s="39" t="s">
        <v>884</v>
      </c>
      <c r="N92" s="39"/>
      <c r="O92" s="44" t="s">
        <v>337</v>
      </c>
      <c r="P92" s="39" t="s">
        <v>315</v>
      </c>
      <c r="Q92" s="22"/>
      <c r="R92" s="22">
        <v>118.5</v>
      </c>
      <c r="S92" s="22">
        <v>161783.34</v>
      </c>
    </row>
    <row r="93" spans="1:19" ht="12.75">
      <c r="A93" s="39"/>
      <c r="B93" s="39"/>
      <c r="C93" s="39"/>
      <c r="D93" s="39"/>
      <c r="E93" s="39"/>
      <c r="F93" s="39"/>
      <c r="G93" s="39"/>
      <c r="H93" s="39" t="s">
        <v>207</v>
      </c>
      <c r="I93" s="40">
        <v>45037</v>
      </c>
      <c r="J93" s="39"/>
      <c r="K93" s="39"/>
      <c r="L93" s="39" t="s">
        <v>691</v>
      </c>
      <c r="M93" s="39"/>
      <c r="N93" s="39" t="s">
        <v>744</v>
      </c>
      <c r="O93" s="44"/>
      <c r="P93" s="39" t="s">
        <v>495</v>
      </c>
      <c r="Q93" s="22"/>
      <c r="R93" s="22">
        <v>1146.19</v>
      </c>
      <c r="S93" s="22">
        <v>160637.15</v>
      </c>
    </row>
    <row r="94" spans="1:19" ht="12.75">
      <c r="A94" s="39"/>
      <c r="B94" s="39"/>
      <c r="C94" s="39"/>
      <c r="D94" s="39"/>
      <c r="E94" s="39"/>
      <c r="F94" s="39"/>
      <c r="G94" s="39"/>
      <c r="H94" s="39" t="s">
        <v>207</v>
      </c>
      <c r="I94" s="40">
        <v>45037</v>
      </c>
      <c r="J94" s="39"/>
      <c r="K94" s="39"/>
      <c r="L94" s="39" t="s">
        <v>692</v>
      </c>
      <c r="M94" s="39"/>
      <c r="N94" s="39" t="s">
        <v>745</v>
      </c>
      <c r="O94" s="44"/>
      <c r="P94" s="39" t="s">
        <v>495</v>
      </c>
      <c r="Q94" s="22"/>
      <c r="R94" s="22">
        <v>1200.16</v>
      </c>
      <c r="S94" s="22">
        <v>159436.99</v>
      </c>
    </row>
    <row r="95" spans="1:19" ht="12.75">
      <c r="A95" s="39"/>
      <c r="B95" s="39"/>
      <c r="C95" s="39"/>
      <c r="D95" s="39"/>
      <c r="E95" s="39"/>
      <c r="F95" s="39"/>
      <c r="G95" s="39"/>
      <c r="H95" s="39" t="s">
        <v>207</v>
      </c>
      <c r="I95" s="40">
        <v>45037</v>
      </c>
      <c r="J95" s="39"/>
      <c r="K95" s="39"/>
      <c r="L95" s="39" t="s">
        <v>693</v>
      </c>
      <c r="M95" s="39"/>
      <c r="N95" s="39" t="s">
        <v>266</v>
      </c>
      <c r="O95" s="44"/>
      <c r="P95" s="39" t="s">
        <v>495</v>
      </c>
      <c r="Q95" s="22"/>
      <c r="R95" s="22">
        <v>1606.88</v>
      </c>
      <c r="S95" s="22">
        <v>157830.11</v>
      </c>
    </row>
    <row r="96" spans="1:19" ht="12.75">
      <c r="A96" s="39"/>
      <c r="B96" s="39"/>
      <c r="C96" s="39"/>
      <c r="D96" s="39"/>
      <c r="E96" s="39"/>
      <c r="F96" s="39"/>
      <c r="G96" s="39"/>
      <c r="H96" s="39" t="s">
        <v>401</v>
      </c>
      <c r="I96" s="40">
        <v>45039</v>
      </c>
      <c r="J96" s="39"/>
      <c r="K96" s="39"/>
      <c r="L96" s="39"/>
      <c r="M96" s="39" t="s">
        <v>485</v>
      </c>
      <c r="N96" s="39"/>
      <c r="O96" s="44" t="s">
        <v>337</v>
      </c>
      <c r="P96" s="39" t="s">
        <v>752</v>
      </c>
      <c r="Q96" s="22"/>
      <c r="R96" s="22">
        <v>300</v>
      </c>
      <c r="S96" s="22">
        <v>157530.11</v>
      </c>
    </row>
    <row r="97" spans="1:19" ht="12.75">
      <c r="A97" s="39"/>
      <c r="B97" s="39"/>
      <c r="C97" s="39"/>
      <c r="D97" s="39"/>
      <c r="E97" s="39"/>
      <c r="F97" s="39"/>
      <c r="G97" s="39"/>
      <c r="H97" s="39" t="s">
        <v>203</v>
      </c>
      <c r="I97" s="40">
        <v>45040</v>
      </c>
      <c r="J97" s="39" t="s">
        <v>639</v>
      </c>
      <c r="K97" s="39"/>
      <c r="L97" s="39" t="s">
        <v>446</v>
      </c>
      <c r="M97" s="39" t="s">
        <v>887</v>
      </c>
      <c r="N97" s="39"/>
      <c r="O97" s="44" t="s">
        <v>337</v>
      </c>
      <c r="P97" s="39" t="s">
        <v>521</v>
      </c>
      <c r="Q97" s="22"/>
      <c r="R97" s="22">
        <v>18</v>
      </c>
      <c r="S97" s="22">
        <v>157512.11</v>
      </c>
    </row>
    <row r="98" spans="1:19" ht="12.75">
      <c r="A98" s="39"/>
      <c r="B98" s="39"/>
      <c r="C98" s="39"/>
      <c r="D98" s="39"/>
      <c r="E98" s="39"/>
      <c r="F98" s="39"/>
      <c r="G98" s="39"/>
      <c r="H98" s="39" t="s">
        <v>397</v>
      </c>
      <c r="I98" s="40">
        <v>45046</v>
      </c>
      <c r="J98" s="39"/>
      <c r="K98" s="39"/>
      <c r="L98" s="39"/>
      <c r="M98" s="39" t="s">
        <v>397</v>
      </c>
      <c r="N98" s="39"/>
      <c r="O98" s="44" t="s">
        <v>337</v>
      </c>
      <c r="P98" s="39" t="s">
        <v>495</v>
      </c>
      <c r="Q98" s="22">
        <v>2720</v>
      </c>
      <c r="R98" s="22"/>
      <c r="S98" s="22">
        <v>160232.11</v>
      </c>
    </row>
    <row r="99" spans="1:19" ht="12.75">
      <c r="A99" s="39"/>
      <c r="B99" s="39"/>
      <c r="C99" s="39"/>
      <c r="D99" s="39"/>
      <c r="E99" s="39"/>
      <c r="F99" s="39"/>
      <c r="G99" s="39"/>
      <c r="H99" s="39" t="s">
        <v>205</v>
      </c>
      <c r="I99" s="40">
        <v>45047</v>
      </c>
      <c r="J99" s="39" t="s">
        <v>814</v>
      </c>
      <c r="K99" s="39"/>
      <c r="L99" s="39" t="s">
        <v>446</v>
      </c>
      <c r="M99" s="39"/>
      <c r="N99" s="39"/>
      <c r="O99" s="44" t="s">
        <v>337</v>
      </c>
      <c r="P99" s="39" t="s">
        <v>315</v>
      </c>
      <c r="Q99" s="22"/>
      <c r="R99" s="22">
        <v>699.12</v>
      </c>
      <c r="S99" s="22">
        <v>159532.99</v>
      </c>
    </row>
    <row r="100" spans="1:19" ht="12.75">
      <c r="A100" s="39"/>
      <c r="B100" s="39"/>
      <c r="C100" s="39"/>
      <c r="D100" s="39"/>
      <c r="E100" s="39"/>
      <c r="F100" s="39"/>
      <c r="G100" s="39"/>
      <c r="H100" s="39" t="s">
        <v>203</v>
      </c>
      <c r="I100" s="40">
        <v>45048</v>
      </c>
      <c r="J100" s="39" t="s">
        <v>815</v>
      </c>
      <c r="K100" s="39"/>
      <c r="L100" s="39" t="s">
        <v>879</v>
      </c>
      <c r="M100" s="39"/>
      <c r="N100" s="39"/>
      <c r="O100" s="44"/>
      <c r="P100" s="39" t="s">
        <v>751</v>
      </c>
      <c r="Q100" s="22"/>
      <c r="R100" s="22">
        <v>1200</v>
      </c>
      <c r="S100" s="22">
        <v>158332.99</v>
      </c>
    </row>
    <row r="101" spans="1:19" ht="12.75">
      <c r="A101" s="39"/>
      <c r="B101" s="39"/>
      <c r="C101" s="39"/>
      <c r="D101" s="39"/>
      <c r="E101" s="39"/>
      <c r="F101" s="39"/>
      <c r="G101" s="39"/>
      <c r="H101" s="39" t="s">
        <v>207</v>
      </c>
      <c r="I101" s="40">
        <v>45051</v>
      </c>
      <c r="J101" s="39"/>
      <c r="K101" s="39"/>
      <c r="L101" s="39" t="s">
        <v>691</v>
      </c>
      <c r="M101" s="39"/>
      <c r="N101" s="39" t="s">
        <v>744</v>
      </c>
      <c r="O101" s="44"/>
      <c r="P101" s="39" t="s">
        <v>495</v>
      </c>
      <c r="Q101" s="22"/>
      <c r="R101" s="22">
        <v>1110.03</v>
      </c>
      <c r="S101" s="22">
        <v>157222.96</v>
      </c>
    </row>
    <row r="102" spans="1:19" ht="12.75">
      <c r="A102" s="39"/>
      <c r="B102" s="39"/>
      <c r="C102" s="39"/>
      <c r="D102" s="39"/>
      <c r="E102" s="39"/>
      <c r="F102" s="39"/>
      <c r="G102" s="39"/>
      <c r="H102" s="39" t="s">
        <v>207</v>
      </c>
      <c r="I102" s="40">
        <v>45051</v>
      </c>
      <c r="J102" s="39"/>
      <c r="K102" s="39"/>
      <c r="L102" s="39" t="s">
        <v>692</v>
      </c>
      <c r="M102" s="39"/>
      <c r="N102" s="39" t="s">
        <v>745</v>
      </c>
      <c r="O102" s="44"/>
      <c r="P102" s="39" t="s">
        <v>495</v>
      </c>
      <c r="Q102" s="22"/>
      <c r="R102" s="22">
        <v>1200.16</v>
      </c>
      <c r="S102" s="22">
        <v>156022.8</v>
      </c>
    </row>
    <row r="103" spans="1:19" ht="12.75">
      <c r="A103" s="39"/>
      <c r="B103" s="39"/>
      <c r="C103" s="39"/>
      <c r="D103" s="39"/>
      <c r="E103" s="39"/>
      <c r="F103" s="39"/>
      <c r="G103" s="39"/>
      <c r="H103" s="39" t="s">
        <v>207</v>
      </c>
      <c r="I103" s="40">
        <v>45051</v>
      </c>
      <c r="J103" s="39"/>
      <c r="K103" s="39"/>
      <c r="L103" s="39" t="s">
        <v>693</v>
      </c>
      <c r="M103" s="39"/>
      <c r="N103" s="39" t="s">
        <v>266</v>
      </c>
      <c r="O103" s="44"/>
      <c r="P103" s="39" t="s">
        <v>495</v>
      </c>
      <c r="Q103" s="22"/>
      <c r="R103" s="22">
        <v>1606.88</v>
      </c>
      <c r="S103" s="22">
        <v>154415.92</v>
      </c>
    </row>
    <row r="104" spans="1:19" ht="12.75">
      <c r="A104" s="39"/>
      <c r="B104" s="39"/>
      <c r="C104" s="39"/>
      <c r="D104" s="39"/>
      <c r="E104" s="39"/>
      <c r="F104" s="39"/>
      <c r="G104" s="39"/>
      <c r="H104" s="39" t="s">
        <v>397</v>
      </c>
      <c r="I104" s="40">
        <v>45052</v>
      </c>
      <c r="J104" s="39"/>
      <c r="K104" s="39"/>
      <c r="L104" s="39"/>
      <c r="M104" s="39" t="s">
        <v>397</v>
      </c>
      <c r="N104" s="39"/>
      <c r="O104" s="44" t="s">
        <v>337</v>
      </c>
      <c r="P104" s="39" t="s">
        <v>747</v>
      </c>
      <c r="Q104" s="22">
        <v>300</v>
      </c>
      <c r="R104" s="22"/>
      <c r="S104" s="22">
        <v>154715.92</v>
      </c>
    </row>
    <row r="105" spans="1:19" ht="12.75">
      <c r="A105" s="39"/>
      <c r="B105" s="39"/>
      <c r="C105" s="39"/>
      <c r="D105" s="39"/>
      <c r="E105" s="39"/>
      <c r="F105" s="39"/>
      <c r="G105" s="39"/>
      <c r="H105" s="39" t="s">
        <v>399</v>
      </c>
      <c r="I105" s="40">
        <v>45053</v>
      </c>
      <c r="J105" s="39"/>
      <c r="K105" s="39"/>
      <c r="L105" s="39" t="s">
        <v>445</v>
      </c>
      <c r="M105" s="39" t="s">
        <v>889</v>
      </c>
      <c r="N105" s="39"/>
      <c r="O105" s="44"/>
      <c r="P105" s="39" t="s">
        <v>495</v>
      </c>
      <c r="Q105" s="22"/>
      <c r="R105" s="22">
        <v>617.66</v>
      </c>
      <c r="S105" s="22">
        <v>154098.26</v>
      </c>
    </row>
    <row r="106" spans="1:19" ht="12.75">
      <c r="A106" s="39"/>
      <c r="B106" s="39"/>
      <c r="C106" s="39"/>
      <c r="D106" s="39"/>
      <c r="E106" s="39"/>
      <c r="F106" s="39"/>
      <c r="G106" s="39"/>
      <c r="H106" s="39" t="s">
        <v>399</v>
      </c>
      <c r="I106" s="40">
        <v>45053</v>
      </c>
      <c r="J106" s="39"/>
      <c r="K106" s="39"/>
      <c r="L106" s="39" t="s">
        <v>446</v>
      </c>
      <c r="M106" s="39" t="s">
        <v>890</v>
      </c>
      <c r="N106" s="39"/>
      <c r="O106" s="44"/>
      <c r="P106" s="39" t="s">
        <v>495</v>
      </c>
      <c r="Q106" s="22"/>
      <c r="R106" s="22">
        <v>2703.98</v>
      </c>
      <c r="S106" s="22">
        <v>151394.28</v>
      </c>
    </row>
    <row r="107" spans="1:19" ht="12.75">
      <c r="A107" s="39"/>
      <c r="B107" s="39"/>
      <c r="C107" s="39"/>
      <c r="D107" s="39"/>
      <c r="E107" s="39"/>
      <c r="F107" s="39"/>
      <c r="G107" s="39"/>
      <c r="H107" s="39" t="s">
        <v>399</v>
      </c>
      <c r="I107" s="40">
        <v>45053</v>
      </c>
      <c r="J107" s="39"/>
      <c r="K107" s="39"/>
      <c r="L107" s="39" t="s">
        <v>879</v>
      </c>
      <c r="M107" s="39" t="s">
        <v>891</v>
      </c>
      <c r="N107" s="39"/>
      <c r="O107" s="44"/>
      <c r="P107" s="39" t="s">
        <v>760</v>
      </c>
      <c r="Q107" s="22"/>
      <c r="R107" s="22">
        <v>105</v>
      </c>
      <c r="S107" s="22">
        <v>151289.28</v>
      </c>
    </row>
    <row r="108" spans="1:19" ht="12.75">
      <c r="A108" s="39"/>
      <c r="B108" s="39"/>
      <c r="C108" s="39"/>
      <c r="D108" s="39"/>
      <c r="E108" s="39"/>
      <c r="F108" s="39"/>
      <c r="G108" s="39"/>
      <c r="H108" s="39" t="s">
        <v>205</v>
      </c>
      <c r="I108" s="40">
        <v>45058</v>
      </c>
      <c r="J108" s="39" t="s">
        <v>816</v>
      </c>
      <c r="K108" s="39"/>
      <c r="L108" s="39" t="s">
        <v>472</v>
      </c>
      <c r="M108" s="39" t="s">
        <v>885</v>
      </c>
      <c r="N108" s="39"/>
      <c r="O108" s="44" t="s">
        <v>337</v>
      </c>
      <c r="P108" s="39" t="s">
        <v>315</v>
      </c>
      <c r="Q108" s="22"/>
      <c r="R108" s="22">
        <v>81.09</v>
      </c>
      <c r="S108" s="22">
        <v>151208.19</v>
      </c>
    </row>
    <row r="109" spans="1:19" ht="12.75">
      <c r="A109" s="39"/>
      <c r="B109" s="39"/>
      <c r="C109" s="39"/>
      <c r="D109" s="39"/>
      <c r="E109" s="39"/>
      <c r="F109" s="39"/>
      <c r="G109" s="39"/>
      <c r="H109" s="39" t="s">
        <v>205</v>
      </c>
      <c r="I109" s="40">
        <v>45058</v>
      </c>
      <c r="J109" s="39" t="s">
        <v>817</v>
      </c>
      <c r="K109" s="39"/>
      <c r="L109" s="39" t="s">
        <v>464</v>
      </c>
      <c r="M109" s="39" t="s">
        <v>882</v>
      </c>
      <c r="N109" s="39"/>
      <c r="O109" s="44" t="s">
        <v>337</v>
      </c>
      <c r="P109" s="39" t="s">
        <v>315</v>
      </c>
      <c r="Q109" s="22"/>
      <c r="R109" s="22">
        <v>38.75</v>
      </c>
      <c r="S109" s="22">
        <v>151169.44</v>
      </c>
    </row>
    <row r="110" spans="1:19" ht="12.75">
      <c r="A110" s="39"/>
      <c r="B110" s="39"/>
      <c r="C110" s="39"/>
      <c r="D110" s="39"/>
      <c r="E110" s="39"/>
      <c r="F110" s="39"/>
      <c r="G110" s="39"/>
      <c r="H110" s="39" t="s">
        <v>205</v>
      </c>
      <c r="I110" s="40">
        <v>45062</v>
      </c>
      <c r="J110" s="39" t="s">
        <v>818</v>
      </c>
      <c r="K110" s="39"/>
      <c r="L110" s="39" t="s">
        <v>694</v>
      </c>
      <c r="M110" s="39" t="s">
        <v>893</v>
      </c>
      <c r="N110" s="39"/>
      <c r="O110" s="44" t="s">
        <v>337</v>
      </c>
      <c r="P110" s="39" t="s">
        <v>315</v>
      </c>
      <c r="Q110" s="22"/>
      <c r="R110" s="22">
        <v>542</v>
      </c>
      <c r="S110" s="22">
        <v>150627.44</v>
      </c>
    </row>
    <row r="111" spans="1:19" ht="12.75">
      <c r="A111" s="39"/>
      <c r="B111" s="39"/>
      <c r="C111" s="39"/>
      <c r="D111" s="39"/>
      <c r="E111" s="39"/>
      <c r="F111" s="39"/>
      <c r="G111" s="39"/>
      <c r="H111" s="39" t="s">
        <v>397</v>
      </c>
      <c r="I111" s="40">
        <v>45062</v>
      </c>
      <c r="J111" s="39"/>
      <c r="K111" s="39"/>
      <c r="L111" s="39"/>
      <c r="M111" s="39" t="s">
        <v>397</v>
      </c>
      <c r="N111" s="39"/>
      <c r="O111" s="44" t="s">
        <v>337</v>
      </c>
      <c r="P111" s="39" t="s">
        <v>495</v>
      </c>
      <c r="Q111" s="22">
        <v>2811.39</v>
      </c>
      <c r="R111" s="22"/>
      <c r="S111" s="22">
        <v>153438.83</v>
      </c>
    </row>
    <row r="112" spans="1:19" ht="12.75">
      <c r="A112" s="39"/>
      <c r="B112" s="39"/>
      <c r="C112" s="39"/>
      <c r="D112" s="39"/>
      <c r="E112" s="39"/>
      <c r="F112" s="39"/>
      <c r="G112" s="39"/>
      <c r="H112" s="39" t="s">
        <v>207</v>
      </c>
      <c r="I112" s="40">
        <v>45065</v>
      </c>
      <c r="J112" s="39"/>
      <c r="K112" s="39"/>
      <c r="L112" s="39" t="s">
        <v>691</v>
      </c>
      <c r="M112" s="39"/>
      <c r="N112" s="39" t="s">
        <v>744</v>
      </c>
      <c r="O112" s="44"/>
      <c r="P112" s="39" t="s">
        <v>495</v>
      </c>
      <c r="Q112" s="22"/>
      <c r="R112" s="22">
        <v>1163.71</v>
      </c>
      <c r="S112" s="22">
        <v>152275.12</v>
      </c>
    </row>
    <row r="113" spans="1:19" ht="12.75">
      <c r="A113" s="39"/>
      <c r="B113" s="39"/>
      <c r="C113" s="39"/>
      <c r="D113" s="39"/>
      <c r="E113" s="39"/>
      <c r="F113" s="39"/>
      <c r="G113" s="39"/>
      <c r="H113" s="39" t="s">
        <v>207</v>
      </c>
      <c r="I113" s="40">
        <v>45065</v>
      </c>
      <c r="J113" s="39"/>
      <c r="K113" s="39"/>
      <c r="L113" s="39" t="s">
        <v>692</v>
      </c>
      <c r="M113" s="39"/>
      <c r="N113" s="39" t="s">
        <v>745</v>
      </c>
      <c r="O113" s="44"/>
      <c r="P113" s="39" t="s">
        <v>495</v>
      </c>
      <c r="Q113" s="22"/>
      <c r="R113" s="22">
        <v>1200.17</v>
      </c>
      <c r="S113" s="22">
        <v>151074.95</v>
      </c>
    </row>
    <row r="114" spans="1:19" ht="12.75">
      <c r="A114" s="39"/>
      <c r="B114" s="39"/>
      <c r="C114" s="39"/>
      <c r="D114" s="39"/>
      <c r="E114" s="39"/>
      <c r="F114" s="39"/>
      <c r="G114" s="39"/>
      <c r="H114" s="39" t="s">
        <v>207</v>
      </c>
      <c r="I114" s="40">
        <v>45065</v>
      </c>
      <c r="J114" s="39"/>
      <c r="K114" s="39"/>
      <c r="L114" s="39" t="s">
        <v>693</v>
      </c>
      <c r="M114" s="39"/>
      <c r="N114" s="39" t="s">
        <v>266</v>
      </c>
      <c r="O114" s="44"/>
      <c r="P114" s="39" t="s">
        <v>495</v>
      </c>
      <c r="Q114" s="22"/>
      <c r="R114" s="22">
        <v>1606.88</v>
      </c>
      <c r="S114" s="22">
        <v>149468.07</v>
      </c>
    </row>
    <row r="115" spans="1:19" ht="12.75">
      <c r="A115" s="39"/>
      <c r="B115" s="39"/>
      <c r="C115" s="39"/>
      <c r="D115" s="39"/>
      <c r="E115" s="39"/>
      <c r="F115" s="39"/>
      <c r="G115" s="39"/>
      <c r="H115" s="39" t="s">
        <v>205</v>
      </c>
      <c r="I115" s="40">
        <v>45068</v>
      </c>
      <c r="J115" s="39" t="s">
        <v>819</v>
      </c>
      <c r="K115" s="39"/>
      <c r="L115" s="39" t="s">
        <v>459</v>
      </c>
      <c r="M115" s="39" t="s">
        <v>884</v>
      </c>
      <c r="N115" s="39"/>
      <c r="O115" s="44" t="s">
        <v>337</v>
      </c>
      <c r="P115" s="39" t="s">
        <v>315</v>
      </c>
      <c r="Q115" s="22"/>
      <c r="R115" s="22">
        <v>121.46</v>
      </c>
      <c r="S115" s="22">
        <v>149346.61</v>
      </c>
    </row>
    <row r="116" spans="1:19" ht="12.75">
      <c r="A116" s="39"/>
      <c r="B116" s="39"/>
      <c r="C116" s="39"/>
      <c r="D116" s="39"/>
      <c r="E116" s="39"/>
      <c r="F116" s="39"/>
      <c r="G116" s="39"/>
      <c r="H116" s="39" t="s">
        <v>203</v>
      </c>
      <c r="I116" s="40">
        <v>45070</v>
      </c>
      <c r="J116" s="39" t="s">
        <v>639</v>
      </c>
      <c r="K116" s="39"/>
      <c r="L116" s="39" t="s">
        <v>446</v>
      </c>
      <c r="M116" s="39" t="s">
        <v>887</v>
      </c>
      <c r="N116" s="39"/>
      <c r="O116" s="44" t="s">
        <v>337</v>
      </c>
      <c r="P116" s="39" t="s">
        <v>521</v>
      </c>
      <c r="Q116" s="22"/>
      <c r="R116" s="22">
        <v>18</v>
      </c>
      <c r="S116" s="22">
        <v>149328.61</v>
      </c>
    </row>
    <row r="117" spans="1:19" ht="12.75">
      <c r="A117" s="39"/>
      <c r="B117" s="39"/>
      <c r="C117" s="39"/>
      <c r="D117" s="39"/>
      <c r="E117" s="39"/>
      <c r="F117" s="39"/>
      <c r="G117" s="39"/>
      <c r="H117" s="39" t="s">
        <v>205</v>
      </c>
      <c r="I117" s="40">
        <v>45074</v>
      </c>
      <c r="J117" s="39" t="s">
        <v>820</v>
      </c>
      <c r="K117" s="39"/>
      <c r="L117" s="39" t="s">
        <v>690</v>
      </c>
      <c r="M117" s="39" t="s">
        <v>888</v>
      </c>
      <c r="N117" s="39"/>
      <c r="O117" s="44" t="s">
        <v>337</v>
      </c>
      <c r="P117" s="39" t="s">
        <v>315</v>
      </c>
      <c r="Q117" s="22"/>
      <c r="R117" s="22">
        <v>1750</v>
      </c>
      <c r="S117" s="22">
        <v>147578.61</v>
      </c>
    </row>
    <row r="118" spans="1:19" ht="12.75">
      <c r="A118" s="39"/>
      <c r="B118" s="39"/>
      <c r="C118" s="39"/>
      <c r="D118" s="39"/>
      <c r="E118" s="39"/>
      <c r="F118" s="39"/>
      <c r="G118" s="39"/>
      <c r="H118" s="39" t="s">
        <v>397</v>
      </c>
      <c r="I118" s="40">
        <v>45079</v>
      </c>
      <c r="J118" s="39"/>
      <c r="K118" s="39"/>
      <c r="L118" s="39"/>
      <c r="M118" s="39" t="s">
        <v>397</v>
      </c>
      <c r="N118" s="39"/>
      <c r="O118" s="44" t="s">
        <v>337</v>
      </c>
      <c r="P118" s="39" t="s">
        <v>495</v>
      </c>
      <c r="Q118" s="22">
        <v>780</v>
      </c>
      <c r="R118" s="22"/>
      <c r="S118" s="22">
        <v>148358.61</v>
      </c>
    </row>
    <row r="119" spans="1:19" ht="12.75">
      <c r="A119" s="39"/>
      <c r="B119" s="39"/>
      <c r="C119" s="39"/>
      <c r="D119" s="39"/>
      <c r="E119" s="39"/>
      <c r="F119" s="39"/>
      <c r="G119" s="39"/>
      <c r="H119" s="39" t="s">
        <v>207</v>
      </c>
      <c r="I119" s="40">
        <v>45079</v>
      </c>
      <c r="J119" s="39"/>
      <c r="K119" s="39"/>
      <c r="L119" s="39" t="s">
        <v>691</v>
      </c>
      <c r="M119" s="39"/>
      <c r="N119" s="39" t="s">
        <v>744</v>
      </c>
      <c r="O119" s="44"/>
      <c r="P119" s="39" t="s">
        <v>495</v>
      </c>
      <c r="Q119" s="22"/>
      <c r="R119" s="22">
        <v>1110.02</v>
      </c>
      <c r="S119" s="22">
        <v>147248.59</v>
      </c>
    </row>
    <row r="120" spans="1:19" ht="12.75">
      <c r="A120" s="39"/>
      <c r="B120" s="39"/>
      <c r="C120" s="39"/>
      <c r="D120" s="39"/>
      <c r="E120" s="39"/>
      <c r="F120" s="39"/>
      <c r="G120" s="39"/>
      <c r="H120" s="39" t="s">
        <v>207</v>
      </c>
      <c r="I120" s="40">
        <v>45079</v>
      </c>
      <c r="J120" s="39"/>
      <c r="K120" s="39"/>
      <c r="L120" s="39" t="s">
        <v>692</v>
      </c>
      <c r="M120" s="39"/>
      <c r="N120" s="39" t="s">
        <v>745</v>
      </c>
      <c r="O120" s="44"/>
      <c r="P120" s="39" t="s">
        <v>495</v>
      </c>
      <c r="Q120" s="22"/>
      <c r="R120" s="22">
        <v>1200.16</v>
      </c>
      <c r="S120" s="22">
        <v>146048.43</v>
      </c>
    </row>
    <row r="121" spans="1:19" ht="12.75">
      <c r="A121" s="39"/>
      <c r="B121" s="39"/>
      <c r="C121" s="39"/>
      <c r="D121" s="39"/>
      <c r="E121" s="39"/>
      <c r="F121" s="39"/>
      <c r="G121" s="39"/>
      <c r="H121" s="39" t="s">
        <v>207</v>
      </c>
      <c r="I121" s="40">
        <v>45079</v>
      </c>
      <c r="J121" s="39"/>
      <c r="K121" s="39"/>
      <c r="L121" s="39" t="s">
        <v>693</v>
      </c>
      <c r="M121" s="39"/>
      <c r="N121" s="39" t="s">
        <v>266</v>
      </c>
      <c r="O121" s="44"/>
      <c r="P121" s="39" t="s">
        <v>495</v>
      </c>
      <c r="Q121" s="22"/>
      <c r="R121" s="22">
        <v>1606.88</v>
      </c>
      <c r="S121" s="22">
        <v>144441.55</v>
      </c>
    </row>
    <row r="122" spans="1:19" ht="12.75">
      <c r="A122" s="39"/>
      <c r="B122" s="39"/>
      <c r="C122" s="39"/>
      <c r="D122" s="39"/>
      <c r="E122" s="39"/>
      <c r="F122" s="39"/>
      <c r="G122" s="39"/>
      <c r="H122" s="39" t="s">
        <v>205</v>
      </c>
      <c r="I122" s="40">
        <v>45083</v>
      </c>
      <c r="J122" s="39" t="s">
        <v>821</v>
      </c>
      <c r="K122" s="39"/>
      <c r="L122" s="39" t="s">
        <v>446</v>
      </c>
      <c r="M122" s="39"/>
      <c r="N122" s="39"/>
      <c r="O122" s="44" t="s">
        <v>337</v>
      </c>
      <c r="P122" s="39" t="s">
        <v>315</v>
      </c>
      <c r="Q122" s="22"/>
      <c r="R122" s="22">
        <v>699.12</v>
      </c>
      <c r="S122" s="22">
        <v>143742.43</v>
      </c>
    </row>
    <row r="123" spans="1:19" ht="12.75">
      <c r="A123" s="39"/>
      <c r="B123" s="39"/>
      <c r="C123" s="39"/>
      <c r="D123" s="39"/>
      <c r="E123" s="39"/>
      <c r="F123" s="39"/>
      <c r="G123" s="39"/>
      <c r="H123" s="39" t="s">
        <v>399</v>
      </c>
      <c r="I123" s="40">
        <v>45084</v>
      </c>
      <c r="J123" s="39"/>
      <c r="K123" s="39"/>
      <c r="L123" s="39" t="s">
        <v>445</v>
      </c>
      <c r="M123" s="39" t="s">
        <v>889</v>
      </c>
      <c r="N123" s="39"/>
      <c r="O123" s="44"/>
      <c r="P123" s="39" t="s">
        <v>495</v>
      </c>
      <c r="Q123" s="22"/>
      <c r="R123" s="22">
        <v>535.09</v>
      </c>
      <c r="S123" s="22">
        <v>143207.34</v>
      </c>
    </row>
    <row r="124" spans="1:19" ht="12.75">
      <c r="A124" s="39"/>
      <c r="B124" s="39"/>
      <c r="C124" s="39"/>
      <c r="D124" s="39"/>
      <c r="E124" s="39"/>
      <c r="F124" s="39"/>
      <c r="G124" s="39"/>
      <c r="H124" s="39" t="s">
        <v>399</v>
      </c>
      <c r="I124" s="40">
        <v>45084</v>
      </c>
      <c r="J124" s="39"/>
      <c r="K124" s="39"/>
      <c r="L124" s="39" t="s">
        <v>446</v>
      </c>
      <c r="M124" s="39" t="s">
        <v>890</v>
      </c>
      <c r="N124" s="39"/>
      <c r="O124" s="44"/>
      <c r="P124" s="39" t="s">
        <v>495</v>
      </c>
      <c r="Q124" s="22"/>
      <c r="R124" s="22">
        <v>2699.22</v>
      </c>
      <c r="S124" s="22">
        <v>140508.12</v>
      </c>
    </row>
    <row r="125" spans="1:19" ht="12.75">
      <c r="A125" s="39"/>
      <c r="B125" s="39"/>
      <c r="C125" s="39"/>
      <c r="D125" s="39"/>
      <c r="E125" s="39"/>
      <c r="F125" s="39"/>
      <c r="G125" s="39"/>
      <c r="H125" s="39" t="s">
        <v>399</v>
      </c>
      <c r="I125" s="40">
        <v>45084</v>
      </c>
      <c r="J125" s="39"/>
      <c r="K125" s="39"/>
      <c r="L125" s="39" t="s">
        <v>879</v>
      </c>
      <c r="M125" s="39" t="s">
        <v>891</v>
      </c>
      <c r="N125" s="39"/>
      <c r="O125" s="44"/>
      <c r="P125" s="39" t="s">
        <v>760</v>
      </c>
      <c r="Q125" s="22"/>
      <c r="R125" s="22">
        <v>105</v>
      </c>
      <c r="S125" s="22">
        <v>140403.12</v>
      </c>
    </row>
    <row r="126" spans="1:19" ht="12.75">
      <c r="A126" s="39"/>
      <c r="B126" s="39"/>
      <c r="C126" s="39"/>
      <c r="D126" s="39"/>
      <c r="E126" s="39"/>
      <c r="F126" s="39"/>
      <c r="G126" s="39"/>
      <c r="H126" s="39" t="s">
        <v>205</v>
      </c>
      <c r="I126" s="40">
        <v>45086</v>
      </c>
      <c r="J126" s="39" t="s">
        <v>822</v>
      </c>
      <c r="K126" s="39"/>
      <c r="L126" s="39" t="s">
        <v>472</v>
      </c>
      <c r="M126" s="39" t="s">
        <v>885</v>
      </c>
      <c r="N126" s="39"/>
      <c r="O126" s="44" t="s">
        <v>337</v>
      </c>
      <c r="P126" s="39" t="s">
        <v>315</v>
      </c>
      <c r="Q126" s="22"/>
      <c r="R126" s="22">
        <v>67.55</v>
      </c>
      <c r="S126" s="22">
        <v>140335.57</v>
      </c>
    </row>
    <row r="127" spans="1:19" ht="12.75">
      <c r="A127" s="39"/>
      <c r="B127" s="39"/>
      <c r="C127" s="39"/>
      <c r="D127" s="39"/>
      <c r="E127" s="39"/>
      <c r="F127" s="39"/>
      <c r="G127" s="39"/>
      <c r="H127" s="39" t="s">
        <v>397</v>
      </c>
      <c r="I127" s="40">
        <v>45086</v>
      </c>
      <c r="J127" s="39"/>
      <c r="K127" s="39"/>
      <c r="L127" s="39"/>
      <c r="M127" s="39" t="s">
        <v>397</v>
      </c>
      <c r="N127" s="39"/>
      <c r="O127" s="44" t="s">
        <v>337</v>
      </c>
      <c r="P127" s="39" t="s">
        <v>747</v>
      </c>
      <c r="Q127" s="22">
        <v>480</v>
      </c>
      <c r="R127" s="22"/>
      <c r="S127" s="22">
        <v>140815.57</v>
      </c>
    </row>
    <row r="128" spans="1:19" ht="12.75">
      <c r="A128" s="39"/>
      <c r="B128" s="39"/>
      <c r="C128" s="39"/>
      <c r="D128" s="39"/>
      <c r="E128" s="39"/>
      <c r="F128" s="39"/>
      <c r="G128" s="39"/>
      <c r="H128" s="39" t="s">
        <v>397</v>
      </c>
      <c r="I128" s="40">
        <v>45087</v>
      </c>
      <c r="J128" s="39"/>
      <c r="K128" s="39"/>
      <c r="L128" s="39"/>
      <c r="M128" s="39" t="s">
        <v>397</v>
      </c>
      <c r="N128" s="39"/>
      <c r="O128" s="44" t="s">
        <v>337</v>
      </c>
      <c r="P128" s="39" t="s">
        <v>747</v>
      </c>
      <c r="Q128" s="22">
        <v>316</v>
      </c>
      <c r="R128" s="22"/>
      <c r="S128" s="22">
        <v>141131.57</v>
      </c>
    </row>
    <row r="129" spans="1:19" ht="12.75">
      <c r="A129" s="39"/>
      <c r="B129" s="39"/>
      <c r="C129" s="39"/>
      <c r="D129" s="39"/>
      <c r="E129" s="39"/>
      <c r="F129" s="39"/>
      <c r="G129" s="39"/>
      <c r="H129" s="39" t="s">
        <v>397</v>
      </c>
      <c r="I129" s="40">
        <v>45087</v>
      </c>
      <c r="J129" s="39"/>
      <c r="K129" s="39"/>
      <c r="L129" s="39"/>
      <c r="M129" s="39" t="s">
        <v>397</v>
      </c>
      <c r="N129" s="39"/>
      <c r="O129" s="44" t="s">
        <v>337</v>
      </c>
      <c r="P129" s="39" t="s">
        <v>747</v>
      </c>
      <c r="Q129" s="22">
        <v>372.75</v>
      </c>
      <c r="R129" s="22"/>
      <c r="S129" s="22">
        <v>141504.32</v>
      </c>
    </row>
    <row r="130" spans="1:19" ht="12.75">
      <c r="A130" s="39"/>
      <c r="B130" s="39"/>
      <c r="C130" s="39"/>
      <c r="D130" s="39"/>
      <c r="E130" s="39"/>
      <c r="F130" s="39"/>
      <c r="G130" s="39"/>
      <c r="H130" s="39" t="s">
        <v>205</v>
      </c>
      <c r="I130" s="40">
        <v>45090</v>
      </c>
      <c r="J130" s="39" t="s">
        <v>823</v>
      </c>
      <c r="K130" s="39"/>
      <c r="L130" s="39" t="s">
        <v>464</v>
      </c>
      <c r="M130" s="39" t="s">
        <v>882</v>
      </c>
      <c r="N130" s="39"/>
      <c r="O130" s="44" t="s">
        <v>337</v>
      </c>
      <c r="P130" s="39" t="s">
        <v>315</v>
      </c>
      <c r="Q130" s="22"/>
      <c r="R130" s="22">
        <v>44.12</v>
      </c>
      <c r="S130" s="22">
        <v>141460.2</v>
      </c>
    </row>
    <row r="131" spans="1:19" ht="12.75">
      <c r="A131" s="39"/>
      <c r="B131" s="39"/>
      <c r="C131" s="39"/>
      <c r="D131" s="39"/>
      <c r="E131" s="39"/>
      <c r="F131" s="39"/>
      <c r="G131" s="39"/>
      <c r="H131" s="39" t="s">
        <v>205</v>
      </c>
      <c r="I131" s="40">
        <v>45091</v>
      </c>
      <c r="J131" s="39" t="s">
        <v>824</v>
      </c>
      <c r="K131" s="39"/>
      <c r="L131" s="39" t="s">
        <v>459</v>
      </c>
      <c r="M131" s="39" t="s">
        <v>884</v>
      </c>
      <c r="N131" s="39"/>
      <c r="O131" s="44" t="s">
        <v>337</v>
      </c>
      <c r="P131" s="39" t="s">
        <v>315</v>
      </c>
      <c r="Q131" s="22"/>
      <c r="R131" s="22">
        <v>125.66</v>
      </c>
      <c r="S131" s="22">
        <v>141334.54</v>
      </c>
    </row>
    <row r="132" spans="1:19" ht="12.75">
      <c r="A132" s="39"/>
      <c r="B132" s="39"/>
      <c r="C132" s="39"/>
      <c r="D132" s="39"/>
      <c r="E132" s="39"/>
      <c r="F132" s="39"/>
      <c r="G132" s="39"/>
      <c r="H132" s="39" t="s">
        <v>397</v>
      </c>
      <c r="I132" s="40">
        <v>45093</v>
      </c>
      <c r="J132" s="39"/>
      <c r="K132" s="39"/>
      <c r="L132" s="39"/>
      <c r="M132" s="39" t="s">
        <v>397</v>
      </c>
      <c r="N132" s="39"/>
      <c r="O132" s="44" t="s">
        <v>337</v>
      </c>
      <c r="P132" s="39" t="s">
        <v>747</v>
      </c>
      <c r="Q132" s="22">
        <v>108.5</v>
      </c>
      <c r="R132" s="22"/>
      <c r="S132" s="22">
        <v>141443.04</v>
      </c>
    </row>
    <row r="133" spans="1:19" ht="12.75">
      <c r="A133" s="39"/>
      <c r="B133" s="39"/>
      <c r="C133" s="39"/>
      <c r="D133" s="39"/>
      <c r="E133" s="39"/>
      <c r="F133" s="39"/>
      <c r="G133" s="39"/>
      <c r="H133" s="39" t="s">
        <v>207</v>
      </c>
      <c r="I133" s="40">
        <v>45093</v>
      </c>
      <c r="J133" s="39"/>
      <c r="K133" s="39"/>
      <c r="L133" s="39" t="s">
        <v>691</v>
      </c>
      <c r="M133" s="39"/>
      <c r="N133" s="39" t="s">
        <v>744</v>
      </c>
      <c r="O133" s="44"/>
      <c r="P133" s="39" t="s">
        <v>495</v>
      </c>
      <c r="Q133" s="22"/>
      <c r="R133" s="22">
        <v>1110.03</v>
      </c>
      <c r="S133" s="22">
        <v>140333.01</v>
      </c>
    </row>
    <row r="134" spans="1:19" ht="12.75">
      <c r="A134" s="39"/>
      <c r="B134" s="39"/>
      <c r="C134" s="39"/>
      <c r="D134" s="39"/>
      <c r="E134" s="39"/>
      <c r="F134" s="39"/>
      <c r="G134" s="39"/>
      <c r="H134" s="39" t="s">
        <v>207</v>
      </c>
      <c r="I134" s="40">
        <v>45093</v>
      </c>
      <c r="J134" s="39"/>
      <c r="K134" s="39"/>
      <c r="L134" s="39" t="s">
        <v>692</v>
      </c>
      <c r="M134" s="39"/>
      <c r="N134" s="39" t="s">
        <v>745</v>
      </c>
      <c r="O134" s="44"/>
      <c r="P134" s="39" t="s">
        <v>495</v>
      </c>
      <c r="Q134" s="22"/>
      <c r="R134" s="22">
        <v>1200.17</v>
      </c>
      <c r="S134" s="22">
        <v>139132.84</v>
      </c>
    </row>
    <row r="135" spans="1:19" ht="12.75">
      <c r="A135" s="39"/>
      <c r="B135" s="39"/>
      <c r="C135" s="39"/>
      <c r="D135" s="39"/>
      <c r="E135" s="39"/>
      <c r="F135" s="39"/>
      <c r="G135" s="39"/>
      <c r="H135" s="39" t="s">
        <v>207</v>
      </c>
      <c r="I135" s="40">
        <v>45093</v>
      </c>
      <c r="J135" s="39"/>
      <c r="K135" s="39"/>
      <c r="L135" s="39" t="s">
        <v>693</v>
      </c>
      <c r="M135" s="39"/>
      <c r="N135" s="39" t="s">
        <v>266</v>
      </c>
      <c r="O135" s="44"/>
      <c r="P135" s="39" t="s">
        <v>495</v>
      </c>
      <c r="Q135" s="22"/>
      <c r="R135" s="22">
        <v>1606.87</v>
      </c>
      <c r="S135" s="22">
        <v>137525.97</v>
      </c>
    </row>
    <row r="136" spans="1:19" ht="12.75">
      <c r="A136" s="39"/>
      <c r="B136" s="39"/>
      <c r="C136" s="39"/>
      <c r="D136" s="39"/>
      <c r="E136" s="39"/>
      <c r="F136" s="39"/>
      <c r="G136" s="39"/>
      <c r="H136" s="39" t="s">
        <v>397</v>
      </c>
      <c r="I136" s="40">
        <v>45094</v>
      </c>
      <c r="J136" s="39"/>
      <c r="K136" s="39"/>
      <c r="L136" s="39"/>
      <c r="M136" s="39" t="s">
        <v>397</v>
      </c>
      <c r="N136" s="39"/>
      <c r="O136" s="44" t="s">
        <v>337</v>
      </c>
      <c r="P136" s="39" t="s">
        <v>747</v>
      </c>
      <c r="Q136" s="22">
        <v>35</v>
      </c>
      <c r="R136" s="22"/>
      <c r="S136" s="22">
        <v>137560.97</v>
      </c>
    </row>
    <row r="137" spans="1:19" ht="12.75">
      <c r="A137" s="39"/>
      <c r="B137" s="39"/>
      <c r="C137" s="39"/>
      <c r="D137" s="39"/>
      <c r="E137" s="39"/>
      <c r="F137" s="39"/>
      <c r="G137" s="39"/>
      <c r="H137" s="39" t="s">
        <v>397</v>
      </c>
      <c r="I137" s="40">
        <v>45094</v>
      </c>
      <c r="J137" s="39"/>
      <c r="K137" s="39"/>
      <c r="L137" s="39"/>
      <c r="M137" s="39" t="s">
        <v>397</v>
      </c>
      <c r="N137" s="39"/>
      <c r="O137" s="44" t="s">
        <v>337</v>
      </c>
      <c r="P137" s="39" t="s">
        <v>495</v>
      </c>
      <c r="Q137" s="22">
        <v>2778.08</v>
      </c>
      <c r="R137" s="22"/>
      <c r="S137" s="22">
        <v>140339.05</v>
      </c>
    </row>
    <row r="138" spans="1:19" ht="12.75">
      <c r="A138" s="39"/>
      <c r="B138" s="39"/>
      <c r="C138" s="39"/>
      <c r="D138" s="39"/>
      <c r="E138" s="39"/>
      <c r="F138" s="39"/>
      <c r="G138" s="39"/>
      <c r="H138" s="39" t="s">
        <v>203</v>
      </c>
      <c r="I138" s="40">
        <v>45101</v>
      </c>
      <c r="J138" s="39" t="s">
        <v>639</v>
      </c>
      <c r="K138" s="39"/>
      <c r="L138" s="39" t="s">
        <v>446</v>
      </c>
      <c r="M138" s="39" t="s">
        <v>887</v>
      </c>
      <c r="N138" s="39"/>
      <c r="O138" s="44" t="s">
        <v>337</v>
      </c>
      <c r="P138" s="39" t="s">
        <v>521</v>
      </c>
      <c r="Q138" s="22"/>
      <c r="R138" s="22">
        <v>18</v>
      </c>
      <c r="S138" s="22">
        <v>140321.05</v>
      </c>
    </row>
    <row r="139" spans="1:19" ht="12.75">
      <c r="A139" s="39"/>
      <c r="B139" s="39"/>
      <c r="C139" s="39"/>
      <c r="D139" s="39"/>
      <c r="E139" s="39"/>
      <c r="F139" s="39"/>
      <c r="G139" s="39"/>
      <c r="H139" s="39" t="s">
        <v>205</v>
      </c>
      <c r="I139" s="40">
        <v>45107</v>
      </c>
      <c r="J139" s="39" t="s">
        <v>825</v>
      </c>
      <c r="K139" s="39"/>
      <c r="L139" s="39" t="s">
        <v>690</v>
      </c>
      <c r="M139" s="39" t="s">
        <v>888</v>
      </c>
      <c r="N139" s="39"/>
      <c r="O139" s="44" t="s">
        <v>337</v>
      </c>
      <c r="P139" s="39" t="s">
        <v>315</v>
      </c>
      <c r="Q139" s="22"/>
      <c r="R139" s="22">
        <v>565</v>
      </c>
      <c r="S139" s="22">
        <v>139756.05</v>
      </c>
    </row>
    <row r="140" spans="1:19" ht="12.75">
      <c r="A140" s="39"/>
      <c r="B140" s="39"/>
      <c r="C140" s="39"/>
      <c r="D140" s="39"/>
      <c r="E140" s="39"/>
      <c r="F140" s="39"/>
      <c r="G140" s="39"/>
      <c r="H140" s="39" t="s">
        <v>397</v>
      </c>
      <c r="I140" s="40">
        <v>45107</v>
      </c>
      <c r="J140" s="39"/>
      <c r="K140" s="39"/>
      <c r="L140" s="39"/>
      <c r="M140" s="39" t="s">
        <v>397</v>
      </c>
      <c r="N140" s="39"/>
      <c r="O140" s="44" t="s">
        <v>337</v>
      </c>
      <c r="P140" s="39" t="s">
        <v>495</v>
      </c>
      <c r="Q140" s="22">
        <v>538.13</v>
      </c>
      <c r="R140" s="22"/>
      <c r="S140" s="22">
        <v>140294.18</v>
      </c>
    </row>
    <row r="141" spans="1:19" ht="12.75">
      <c r="A141" s="39"/>
      <c r="B141" s="39"/>
      <c r="C141" s="39"/>
      <c r="D141" s="39"/>
      <c r="E141" s="39"/>
      <c r="F141" s="39"/>
      <c r="G141" s="39"/>
      <c r="H141" s="39" t="s">
        <v>207</v>
      </c>
      <c r="I141" s="40">
        <v>45107</v>
      </c>
      <c r="J141" s="39"/>
      <c r="K141" s="39"/>
      <c r="L141" s="39" t="s">
        <v>691</v>
      </c>
      <c r="M141" s="39"/>
      <c r="N141" s="39" t="s">
        <v>744</v>
      </c>
      <c r="O141" s="44"/>
      <c r="P141" s="39" t="s">
        <v>495</v>
      </c>
      <c r="Q141" s="22"/>
      <c r="R141" s="22">
        <v>1110.02</v>
      </c>
      <c r="S141" s="22">
        <v>139184.16</v>
      </c>
    </row>
    <row r="142" spans="1:19" ht="12.75">
      <c r="A142" s="39"/>
      <c r="B142" s="39"/>
      <c r="C142" s="39"/>
      <c r="D142" s="39"/>
      <c r="E142" s="39"/>
      <c r="F142" s="39"/>
      <c r="G142" s="39"/>
      <c r="H142" s="39" t="s">
        <v>207</v>
      </c>
      <c r="I142" s="40">
        <v>45107</v>
      </c>
      <c r="J142" s="39"/>
      <c r="K142" s="39"/>
      <c r="L142" s="39" t="s">
        <v>692</v>
      </c>
      <c r="M142" s="39"/>
      <c r="N142" s="39" t="s">
        <v>745</v>
      </c>
      <c r="O142" s="44"/>
      <c r="P142" s="39" t="s">
        <v>495</v>
      </c>
      <c r="Q142" s="22"/>
      <c r="R142" s="22">
        <v>1200.17</v>
      </c>
      <c r="S142" s="22">
        <v>137983.99</v>
      </c>
    </row>
    <row r="143" spans="1:19" ht="12.75">
      <c r="A143" s="39"/>
      <c r="B143" s="39"/>
      <c r="C143" s="39"/>
      <c r="D143" s="39"/>
      <c r="E143" s="39"/>
      <c r="F143" s="39"/>
      <c r="G143" s="39"/>
      <c r="H143" s="39" t="s">
        <v>207</v>
      </c>
      <c r="I143" s="40">
        <v>45107</v>
      </c>
      <c r="J143" s="39"/>
      <c r="K143" s="39"/>
      <c r="L143" s="39" t="s">
        <v>693</v>
      </c>
      <c r="M143" s="39"/>
      <c r="N143" s="39" t="s">
        <v>266</v>
      </c>
      <c r="O143" s="44"/>
      <c r="P143" s="39" t="s">
        <v>495</v>
      </c>
      <c r="Q143" s="22"/>
      <c r="R143" s="22">
        <v>1606.87</v>
      </c>
      <c r="S143" s="22">
        <v>136377.12</v>
      </c>
    </row>
    <row r="144" spans="1:19" ht="12.75">
      <c r="A144" s="39"/>
      <c r="B144" s="39"/>
      <c r="C144" s="39"/>
      <c r="D144" s="39"/>
      <c r="E144" s="39"/>
      <c r="F144" s="39"/>
      <c r="G144" s="39"/>
      <c r="H144" s="39" t="s">
        <v>205</v>
      </c>
      <c r="I144" s="40">
        <v>45108</v>
      </c>
      <c r="J144" s="39" t="s">
        <v>826</v>
      </c>
      <c r="K144" s="39"/>
      <c r="L144" s="39" t="s">
        <v>446</v>
      </c>
      <c r="M144" s="39"/>
      <c r="N144" s="39"/>
      <c r="O144" s="44" t="s">
        <v>337</v>
      </c>
      <c r="P144" s="39" t="s">
        <v>315</v>
      </c>
      <c r="Q144" s="22"/>
      <c r="R144" s="22">
        <v>699.12</v>
      </c>
      <c r="S144" s="22">
        <v>135678</v>
      </c>
    </row>
    <row r="145" spans="1:19" ht="12.75">
      <c r="A145" s="39"/>
      <c r="B145" s="39"/>
      <c r="C145" s="39"/>
      <c r="D145" s="39"/>
      <c r="E145" s="39"/>
      <c r="F145" s="39"/>
      <c r="G145" s="39"/>
      <c r="H145" s="39" t="s">
        <v>205</v>
      </c>
      <c r="I145" s="40">
        <v>45114</v>
      </c>
      <c r="J145" s="39" t="s">
        <v>827</v>
      </c>
      <c r="K145" s="39"/>
      <c r="L145" s="39" t="s">
        <v>472</v>
      </c>
      <c r="M145" s="39" t="s">
        <v>885</v>
      </c>
      <c r="N145" s="39"/>
      <c r="O145" s="44" t="s">
        <v>337</v>
      </c>
      <c r="P145" s="39" t="s">
        <v>315</v>
      </c>
      <c r="Q145" s="22"/>
      <c r="R145" s="22">
        <v>59.48</v>
      </c>
      <c r="S145" s="22">
        <v>135618.52</v>
      </c>
    </row>
    <row r="146" spans="1:19" ht="12.75">
      <c r="A146" s="39"/>
      <c r="B146" s="39"/>
      <c r="C146" s="39"/>
      <c r="D146" s="39"/>
      <c r="E146" s="39"/>
      <c r="F146" s="39"/>
      <c r="G146" s="39"/>
      <c r="H146" s="39" t="s">
        <v>399</v>
      </c>
      <c r="I146" s="40">
        <v>45114</v>
      </c>
      <c r="J146" s="39"/>
      <c r="K146" s="39"/>
      <c r="L146" s="39" t="s">
        <v>445</v>
      </c>
      <c r="M146" s="39" t="s">
        <v>889</v>
      </c>
      <c r="N146" s="39"/>
      <c r="O146" s="44"/>
      <c r="P146" s="39" t="s">
        <v>495</v>
      </c>
      <c r="Q146" s="22"/>
      <c r="R146" s="22">
        <v>784.11</v>
      </c>
      <c r="S146" s="22">
        <v>134834.41</v>
      </c>
    </row>
    <row r="147" spans="1:19" ht="12.75">
      <c r="A147" s="39"/>
      <c r="B147" s="39"/>
      <c r="C147" s="39"/>
      <c r="D147" s="39"/>
      <c r="E147" s="39"/>
      <c r="F147" s="39"/>
      <c r="G147" s="39"/>
      <c r="H147" s="39" t="s">
        <v>399</v>
      </c>
      <c r="I147" s="40">
        <v>45114</v>
      </c>
      <c r="J147" s="39"/>
      <c r="K147" s="39"/>
      <c r="L147" s="39" t="s">
        <v>446</v>
      </c>
      <c r="M147" s="39" t="s">
        <v>890</v>
      </c>
      <c r="N147" s="39"/>
      <c r="O147" s="44"/>
      <c r="P147" s="39" t="s">
        <v>495</v>
      </c>
      <c r="Q147" s="22"/>
      <c r="R147" s="22">
        <v>4013.32</v>
      </c>
      <c r="S147" s="22">
        <v>130821.09</v>
      </c>
    </row>
    <row r="148" spans="1:19" ht="12.75">
      <c r="A148" s="39"/>
      <c r="B148" s="39"/>
      <c r="C148" s="39"/>
      <c r="D148" s="39"/>
      <c r="E148" s="39"/>
      <c r="F148" s="39"/>
      <c r="G148" s="39"/>
      <c r="H148" s="39" t="s">
        <v>399</v>
      </c>
      <c r="I148" s="40">
        <v>45114</v>
      </c>
      <c r="J148" s="39"/>
      <c r="K148" s="39"/>
      <c r="L148" s="39" t="s">
        <v>879</v>
      </c>
      <c r="M148" s="39" t="s">
        <v>891</v>
      </c>
      <c r="N148" s="39"/>
      <c r="O148" s="44"/>
      <c r="P148" s="39" t="s">
        <v>760</v>
      </c>
      <c r="Q148" s="22"/>
      <c r="R148" s="22">
        <v>157.5</v>
      </c>
      <c r="S148" s="22">
        <v>130663.59</v>
      </c>
    </row>
    <row r="149" spans="1:19" ht="12.75">
      <c r="A149" s="39"/>
      <c r="B149" s="39"/>
      <c r="C149" s="39"/>
      <c r="D149" s="39"/>
      <c r="E149" s="39"/>
      <c r="F149" s="39"/>
      <c r="G149" s="39"/>
      <c r="H149" s="39" t="s">
        <v>205</v>
      </c>
      <c r="I149" s="40">
        <v>45121</v>
      </c>
      <c r="J149" s="39" t="s">
        <v>828</v>
      </c>
      <c r="K149" s="39"/>
      <c r="L149" s="39" t="s">
        <v>464</v>
      </c>
      <c r="M149" s="39" t="s">
        <v>882</v>
      </c>
      <c r="N149" s="39"/>
      <c r="O149" s="44" t="s">
        <v>337</v>
      </c>
      <c r="P149" s="39" t="s">
        <v>315</v>
      </c>
      <c r="Q149" s="22"/>
      <c r="R149" s="22">
        <v>52.15</v>
      </c>
      <c r="S149" s="22">
        <v>130611.44</v>
      </c>
    </row>
    <row r="150" spans="1:19" ht="12.75">
      <c r="A150" s="39"/>
      <c r="B150" s="39"/>
      <c r="C150" s="39"/>
      <c r="D150" s="39"/>
      <c r="E150" s="39"/>
      <c r="F150" s="39"/>
      <c r="G150" s="39"/>
      <c r="H150" s="39" t="s">
        <v>207</v>
      </c>
      <c r="I150" s="40">
        <v>45121</v>
      </c>
      <c r="J150" s="39"/>
      <c r="K150" s="39"/>
      <c r="L150" s="39" t="s">
        <v>691</v>
      </c>
      <c r="M150" s="39"/>
      <c r="N150" s="39" t="s">
        <v>744</v>
      </c>
      <c r="O150" s="44"/>
      <c r="P150" s="39" t="s">
        <v>495</v>
      </c>
      <c r="Q150" s="22"/>
      <c r="R150" s="22">
        <v>1110.03</v>
      </c>
      <c r="S150" s="22">
        <v>129501.41</v>
      </c>
    </row>
    <row r="151" spans="1:19" ht="12.75">
      <c r="A151" s="39"/>
      <c r="B151" s="39"/>
      <c r="C151" s="39"/>
      <c r="D151" s="39"/>
      <c r="E151" s="39"/>
      <c r="F151" s="39"/>
      <c r="G151" s="39"/>
      <c r="H151" s="39" t="s">
        <v>207</v>
      </c>
      <c r="I151" s="40">
        <v>45121</v>
      </c>
      <c r="J151" s="39"/>
      <c r="K151" s="39"/>
      <c r="L151" s="39" t="s">
        <v>692</v>
      </c>
      <c r="M151" s="39"/>
      <c r="N151" s="39" t="s">
        <v>745</v>
      </c>
      <c r="O151" s="44"/>
      <c r="P151" s="39" t="s">
        <v>495</v>
      </c>
      <c r="Q151" s="22"/>
      <c r="R151" s="22">
        <v>1200.17</v>
      </c>
      <c r="S151" s="22">
        <v>128301.24</v>
      </c>
    </row>
    <row r="152" spans="1:19" ht="12.75">
      <c r="A152" s="39"/>
      <c r="B152" s="39"/>
      <c r="C152" s="39"/>
      <c r="D152" s="39"/>
      <c r="E152" s="39"/>
      <c r="F152" s="39"/>
      <c r="G152" s="39"/>
      <c r="H152" s="39" t="s">
        <v>207</v>
      </c>
      <c r="I152" s="40">
        <v>45121</v>
      </c>
      <c r="J152" s="39"/>
      <c r="K152" s="39"/>
      <c r="L152" s="39" t="s">
        <v>693</v>
      </c>
      <c r="M152" s="39"/>
      <c r="N152" s="39" t="s">
        <v>266</v>
      </c>
      <c r="O152" s="44"/>
      <c r="P152" s="39" t="s">
        <v>495</v>
      </c>
      <c r="Q152" s="22"/>
      <c r="R152" s="22">
        <v>1606.87</v>
      </c>
      <c r="S152" s="22">
        <v>126694.37</v>
      </c>
    </row>
    <row r="153" spans="1:19" ht="12.75">
      <c r="A153" s="39"/>
      <c r="B153" s="39"/>
      <c r="C153" s="39"/>
      <c r="D153" s="39"/>
      <c r="E153" s="39"/>
      <c r="F153" s="39"/>
      <c r="G153" s="39"/>
      <c r="H153" s="39" t="s">
        <v>205</v>
      </c>
      <c r="I153" s="40">
        <v>45128</v>
      </c>
      <c r="J153" s="39" t="s">
        <v>829</v>
      </c>
      <c r="K153" s="39"/>
      <c r="L153" s="39" t="s">
        <v>459</v>
      </c>
      <c r="M153" s="39" t="s">
        <v>884</v>
      </c>
      <c r="N153" s="39"/>
      <c r="O153" s="44" t="s">
        <v>337</v>
      </c>
      <c r="P153" s="39" t="s">
        <v>315</v>
      </c>
      <c r="Q153" s="22"/>
      <c r="R153" s="22">
        <v>141.15</v>
      </c>
      <c r="S153" s="22">
        <v>126553.22</v>
      </c>
    </row>
    <row r="154" spans="1:19" ht="12.75">
      <c r="A154" s="39"/>
      <c r="B154" s="39"/>
      <c r="C154" s="39"/>
      <c r="D154" s="39"/>
      <c r="E154" s="39"/>
      <c r="F154" s="39"/>
      <c r="G154" s="39"/>
      <c r="H154" s="39" t="s">
        <v>203</v>
      </c>
      <c r="I154" s="40">
        <v>45131</v>
      </c>
      <c r="J154" s="39" t="s">
        <v>639</v>
      </c>
      <c r="K154" s="39"/>
      <c r="L154" s="39" t="s">
        <v>446</v>
      </c>
      <c r="M154" s="39" t="s">
        <v>887</v>
      </c>
      <c r="N154" s="39"/>
      <c r="O154" s="44" t="s">
        <v>337</v>
      </c>
      <c r="P154" s="39" t="s">
        <v>521</v>
      </c>
      <c r="Q154" s="22"/>
      <c r="R154" s="22">
        <v>18</v>
      </c>
      <c r="S154" s="22">
        <v>126535.22</v>
      </c>
    </row>
    <row r="155" spans="1:19" ht="12.75">
      <c r="A155" s="39"/>
      <c r="B155" s="39"/>
      <c r="C155" s="39"/>
      <c r="D155" s="39"/>
      <c r="E155" s="39"/>
      <c r="F155" s="39"/>
      <c r="G155" s="39"/>
      <c r="H155" s="39" t="s">
        <v>205</v>
      </c>
      <c r="I155" s="40">
        <v>45131</v>
      </c>
      <c r="J155" s="39" t="s">
        <v>830</v>
      </c>
      <c r="K155" s="39"/>
      <c r="L155" s="39" t="s">
        <v>880</v>
      </c>
      <c r="M155" s="39"/>
      <c r="N155" s="39"/>
      <c r="O155" s="44" t="s">
        <v>337</v>
      </c>
      <c r="P155" s="39" t="s">
        <v>315</v>
      </c>
      <c r="Q155" s="22"/>
      <c r="R155" s="22">
        <v>415</v>
      </c>
      <c r="S155" s="22">
        <v>126120.22</v>
      </c>
    </row>
    <row r="156" spans="1:19" ht="12.75">
      <c r="A156" s="39"/>
      <c r="B156" s="39"/>
      <c r="C156" s="39"/>
      <c r="D156" s="39"/>
      <c r="E156" s="39"/>
      <c r="F156" s="39"/>
      <c r="G156" s="39"/>
      <c r="H156" s="39" t="s">
        <v>398</v>
      </c>
      <c r="I156" s="40">
        <v>45132</v>
      </c>
      <c r="J156" s="39"/>
      <c r="K156" s="39"/>
      <c r="L156" s="39" t="s">
        <v>665</v>
      </c>
      <c r="M156" s="39"/>
      <c r="N156" s="39"/>
      <c r="O156" s="44" t="s">
        <v>337</v>
      </c>
      <c r="P156" s="39" t="s">
        <v>302</v>
      </c>
      <c r="Q156" s="22">
        <v>1244.58</v>
      </c>
      <c r="R156" s="22"/>
      <c r="S156" s="22">
        <v>127364.8</v>
      </c>
    </row>
    <row r="157" spans="1:19" ht="12.75">
      <c r="A157" s="39"/>
      <c r="B157" s="39"/>
      <c r="C157" s="39"/>
      <c r="D157" s="39"/>
      <c r="E157" s="39"/>
      <c r="F157" s="39"/>
      <c r="G157" s="39"/>
      <c r="H157" s="39" t="s">
        <v>207</v>
      </c>
      <c r="I157" s="40">
        <v>45135</v>
      </c>
      <c r="J157" s="39"/>
      <c r="K157" s="39"/>
      <c r="L157" s="39" t="s">
        <v>691</v>
      </c>
      <c r="M157" s="39"/>
      <c r="N157" s="39" t="s">
        <v>744</v>
      </c>
      <c r="O157" s="44"/>
      <c r="P157" s="39" t="s">
        <v>495</v>
      </c>
      <c r="Q157" s="22"/>
      <c r="R157" s="22">
        <v>1146.21</v>
      </c>
      <c r="S157" s="22">
        <v>126218.59</v>
      </c>
    </row>
    <row r="158" spans="1:19" ht="12.75">
      <c r="A158" s="39"/>
      <c r="B158" s="39"/>
      <c r="C158" s="39"/>
      <c r="D158" s="39"/>
      <c r="E158" s="39"/>
      <c r="F158" s="39"/>
      <c r="G158" s="39"/>
      <c r="H158" s="39" t="s">
        <v>207</v>
      </c>
      <c r="I158" s="40">
        <v>45135</v>
      </c>
      <c r="J158" s="39"/>
      <c r="K158" s="39"/>
      <c r="L158" s="39" t="s">
        <v>692</v>
      </c>
      <c r="M158" s="39"/>
      <c r="N158" s="39" t="s">
        <v>745</v>
      </c>
      <c r="O158" s="44"/>
      <c r="P158" s="39" t="s">
        <v>495</v>
      </c>
      <c r="Q158" s="22"/>
      <c r="R158" s="22">
        <v>1200.17</v>
      </c>
      <c r="S158" s="22">
        <v>125018.42</v>
      </c>
    </row>
    <row r="159" spans="1:19" ht="12.75">
      <c r="A159" s="39"/>
      <c r="B159" s="39"/>
      <c r="C159" s="39"/>
      <c r="D159" s="39"/>
      <c r="E159" s="39"/>
      <c r="F159" s="39"/>
      <c r="G159" s="39"/>
      <c r="H159" s="39" t="s">
        <v>207</v>
      </c>
      <c r="I159" s="40">
        <v>45135</v>
      </c>
      <c r="J159" s="39"/>
      <c r="K159" s="39"/>
      <c r="L159" s="39" t="s">
        <v>693</v>
      </c>
      <c r="M159" s="39"/>
      <c r="N159" s="39" t="s">
        <v>266</v>
      </c>
      <c r="O159" s="44"/>
      <c r="P159" s="39" t="s">
        <v>495</v>
      </c>
      <c r="Q159" s="22"/>
      <c r="R159" s="22">
        <v>1606.86</v>
      </c>
      <c r="S159" s="22">
        <v>123411.56</v>
      </c>
    </row>
    <row r="160" spans="1:19" ht="12.75">
      <c r="A160" s="39"/>
      <c r="B160" s="39"/>
      <c r="C160" s="39"/>
      <c r="D160" s="39"/>
      <c r="E160" s="39"/>
      <c r="F160" s="39"/>
      <c r="G160" s="39"/>
      <c r="H160" s="39" t="s">
        <v>205</v>
      </c>
      <c r="I160" s="40">
        <v>45138</v>
      </c>
      <c r="J160" s="39" t="s">
        <v>831</v>
      </c>
      <c r="K160" s="39"/>
      <c r="L160" s="39" t="s">
        <v>698</v>
      </c>
      <c r="M160" s="39" t="s">
        <v>892</v>
      </c>
      <c r="N160" s="39"/>
      <c r="O160" s="44" t="s">
        <v>337</v>
      </c>
      <c r="P160" s="39" t="s">
        <v>315</v>
      </c>
      <c r="Q160" s="22"/>
      <c r="R160" s="22">
        <v>585</v>
      </c>
      <c r="S160" s="22">
        <v>122826.56</v>
      </c>
    </row>
    <row r="161" spans="1:19" ht="12.75">
      <c r="A161" s="39"/>
      <c r="B161" s="39"/>
      <c r="C161" s="39"/>
      <c r="D161" s="39"/>
      <c r="E161" s="39"/>
      <c r="F161" s="39"/>
      <c r="G161" s="39"/>
      <c r="H161" s="39" t="s">
        <v>205</v>
      </c>
      <c r="I161" s="40">
        <v>45139</v>
      </c>
      <c r="J161" s="39" t="s">
        <v>832</v>
      </c>
      <c r="K161" s="39"/>
      <c r="L161" s="39" t="s">
        <v>446</v>
      </c>
      <c r="M161" s="39"/>
      <c r="N161" s="39"/>
      <c r="O161" s="44" t="s">
        <v>337</v>
      </c>
      <c r="P161" s="39" t="s">
        <v>315</v>
      </c>
      <c r="Q161" s="22"/>
      <c r="R161" s="22">
        <v>699.12</v>
      </c>
      <c r="S161" s="22">
        <v>122127.44</v>
      </c>
    </row>
    <row r="162" spans="1:19" ht="12.75">
      <c r="A162" s="39"/>
      <c r="B162" s="39"/>
      <c r="C162" s="39"/>
      <c r="D162" s="39"/>
      <c r="E162" s="39"/>
      <c r="F162" s="39"/>
      <c r="G162" s="39"/>
      <c r="H162" s="39" t="s">
        <v>205</v>
      </c>
      <c r="I162" s="40">
        <v>45142</v>
      </c>
      <c r="J162" s="39" t="s">
        <v>833</v>
      </c>
      <c r="K162" s="39"/>
      <c r="L162" s="39" t="s">
        <v>699</v>
      </c>
      <c r="M162" s="39" t="s">
        <v>487</v>
      </c>
      <c r="N162" s="39"/>
      <c r="O162" s="44" t="s">
        <v>337</v>
      </c>
      <c r="P162" s="39" t="s">
        <v>315</v>
      </c>
      <c r="Q162" s="22"/>
      <c r="R162" s="22">
        <v>270</v>
      </c>
      <c r="S162" s="22">
        <v>121857.44</v>
      </c>
    </row>
    <row r="163" spans="1:19" ht="12.75">
      <c r="A163" s="39"/>
      <c r="B163" s="39"/>
      <c r="C163" s="39"/>
      <c r="D163" s="39"/>
      <c r="E163" s="39"/>
      <c r="F163" s="39"/>
      <c r="G163" s="39"/>
      <c r="H163" s="39" t="s">
        <v>397</v>
      </c>
      <c r="I163" s="40">
        <v>45143</v>
      </c>
      <c r="J163" s="39"/>
      <c r="K163" s="39"/>
      <c r="L163" s="39"/>
      <c r="M163" s="39" t="s">
        <v>397</v>
      </c>
      <c r="N163" s="39"/>
      <c r="O163" s="44" t="s">
        <v>337</v>
      </c>
      <c r="P163" s="39" t="s">
        <v>747</v>
      </c>
      <c r="Q163" s="22">
        <v>480</v>
      </c>
      <c r="R163" s="22"/>
      <c r="S163" s="22">
        <v>122337.44</v>
      </c>
    </row>
    <row r="164" spans="1:19" ht="12.75">
      <c r="A164" s="39"/>
      <c r="B164" s="39"/>
      <c r="C164" s="39"/>
      <c r="D164" s="39"/>
      <c r="E164" s="39"/>
      <c r="F164" s="39"/>
      <c r="G164" s="39"/>
      <c r="H164" s="39" t="s">
        <v>399</v>
      </c>
      <c r="I164" s="40">
        <v>45145</v>
      </c>
      <c r="J164" s="39"/>
      <c r="K164" s="39"/>
      <c r="L164" s="39" t="s">
        <v>445</v>
      </c>
      <c r="M164" s="39" t="s">
        <v>889</v>
      </c>
      <c r="N164" s="39"/>
      <c r="O164" s="44"/>
      <c r="P164" s="39" t="s">
        <v>495</v>
      </c>
      <c r="Q164" s="22"/>
      <c r="R164" s="22">
        <v>527.35</v>
      </c>
      <c r="S164" s="22">
        <v>121810.09</v>
      </c>
    </row>
    <row r="165" spans="1:19" ht="12.75">
      <c r="A165" s="39"/>
      <c r="B165" s="39"/>
      <c r="C165" s="39"/>
      <c r="D165" s="39"/>
      <c r="E165" s="39"/>
      <c r="F165" s="39"/>
      <c r="G165" s="39"/>
      <c r="H165" s="39" t="s">
        <v>399</v>
      </c>
      <c r="I165" s="40">
        <v>45145</v>
      </c>
      <c r="J165" s="39"/>
      <c r="K165" s="39"/>
      <c r="L165" s="39" t="s">
        <v>446</v>
      </c>
      <c r="M165" s="39" t="s">
        <v>890</v>
      </c>
      <c r="N165" s="39"/>
      <c r="O165" s="44"/>
      <c r="P165" s="39" t="s">
        <v>495</v>
      </c>
      <c r="Q165" s="22"/>
      <c r="R165" s="22">
        <v>2690.48</v>
      </c>
      <c r="S165" s="22">
        <v>119119.61</v>
      </c>
    </row>
    <row r="166" spans="1:19" ht="12.75">
      <c r="A166" s="39"/>
      <c r="B166" s="39"/>
      <c r="C166" s="39"/>
      <c r="D166" s="39"/>
      <c r="E166" s="39"/>
      <c r="F166" s="39"/>
      <c r="G166" s="39"/>
      <c r="H166" s="39" t="s">
        <v>399</v>
      </c>
      <c r="I166" s="40">
        <v>45145</v>
      </c>
      <c r="J166" s="39"/>
      <c r="K166" s="39"/>
      <c r="L166" s="39" t="s">
        <v>879</v>
      </c>
      <c r="M166" s="39" t="s">
        <v>891</v>
      </c>
      <c r="N166" s="39"/>
      <c r="O166" s="44"/>
      <c r="P166" s="39" t="s">
        <v>760</v>
      </c>
      <c r="Q166" s="22"/>
      <c r="R166" s="22">
        <v>105</v>
      </c>
      <c r="S166" s="22">
        <v>119014.61</v>
      </c>
    </row>
    <row r="167" spans="1:19" ht="12.75">
      <c r="A167" s="39"/>
      <c r="B167" s="39"/>
      <c r="C167" s="39"/>
      <c r="D167" s="39"/>
      <c r="E167" s="39"/>
      <c r="F167" s="39"/>
      <c r="G167" s="39"/>
      <c r="H167" s="39" t="s">
        <v>205</v>
      </c>
      <c r="I167" s="40">
        <v>45146</v>
      </c>
      <c r="J167" s="39" t="s">
        <v>834</v>
      </c>
      <c r="K167" s="39"/>
      <c r="L167" s="39" t="s">
        <v>472</v>
      </c>
      <c r="M167" s="39" t="s">
        <v>885</v>
      </c>
      <c r="N167" s="39"/>
      <c r="O167" s="44" t="s">
        <v>337</v>
      </c>
      <c r="P167" s="39" t="s">
        <v>315</v>
      </c>
      <c r="Q167" s="22"/>
      <c r="R167" s="22">
        <v>45</v>
      </c>
      <c r="S167" s="22">
        <v>118969.61</v>
      </c>
    </row>
    <row r="168" spans="1:19" ht="12.75">
      <c r="A168" s="39"/>
      <c r="B168" s="39"/>
      <c r="C168" s="39"/>
      <c r="D168" s="39"/>
      <c r="E168" s="39"/>
      <c r="F168" s="39"/>
      <c r="G168" s="39"/>
      <c r="H168" s="39" t="s">
        <v>205</v>
      </c>
      <c r="I168" s="40">
        <v>45149</v>
      </c>
      <c r="J168" s="39" t="s">
        <v>835</v>
      </c>
      <c r="K168" s="39"/>
      <c r="L168" s="39" t="s">
        <v>690</v>
      </c>
      <c r="M168" s="39" t="s">
        <v>888</v>
      </c>
      <c r="N168" s="39"/>
      <c r="O168" s="44" t="s">
        <v>337</v>
      </c>
      <c r="P168" s="39" t="s">
        <v>315</v>
      </c>
      <c r="Q168" s="22"/>
      <c r="R168" s="22">
        <v>1068</v>
      </c>
      <c r="S168" s="22">
        <v>117901.61</v>
      </c>
    </row>
    <row r="169" spans="1:19" ht="12.75">
      <c r="A169" s="39"/>
      <c r="B169" s="39"/>
      <c r="C169" s="39"/>
      <c r="D169" s="39"/>
      <c r="E169" s="39"/>
      <c r="F169" s="39"/>
      <c r="G169" s="39"/>
      <c r="H169" s="39" t="s">
        <v>207</v>
      </c>
      <c r="I169" s="40">
        <v>45149</v>
      </c>
      <c r="J169" s="39"/>
      <c r="K169" s="39"/>
      <c r="L169" s="39" t="s">
        <v>691</v>
      </c>
      <c r="M169" s="39"/>
      <c r="N169" s="39" t="s">
        <v>744</v>
      </c>
      <c r="O169" s="44"/>
      <c r="P169" s="39" t="s">
        <v>495</v>
      </c>
      <c r="Q169" s="22"/>
      <c r="R169" s="22">
        <v>1110.03</v>
      </c>
      <c r="S169" s="22">
        <v>116791.58</v>
      </c>
    </row>
    <row r="170" spans="1:19" ht="12.75">
      <c r="A170" s="39"/>
      <c r="B170" s="39"/>
      <c r="C170" s="39"/>
      <c r="D170" s="39"/>
      <c r="E170" s="39"/>
      <c r="F170" s="39"/>
      <c r="G170" s="39"/>
      <c r="H170" s="39" t="s">
        <v>207</v>
      </c>
      <c r="I170" s="40">
        <v>45149</v>
      </c>
      <c r="J170" s="39"/>
      <c r="K170" s="39"/>
      <c r="L170" s="39" t="s">
        <v>692</v>
      </c>
      <c r="M170" s="39"/>
      <c r="N170" s="39" t="s">
        <v>745</v>
      </c>
      <c r="O170" s="44"/>
      <c r="P170" s="39" t="s">
        <v>495</v>
      </c>
      <c r="Q170" s="22"/>
      <c r="R170" s="22">
        <v>1200.16</v>
      </c>
      <c r="S170" s="22">
        <v>115591.42</v>
      </c>
    </row>
    <row r="171" spans="1:19" ht="12.75">
      <c r="A171" s="39"/>
      <c r="B171" s="39"/>
      <c r="C171" s="39"/>
      <c r="D171" s="39"/>
      <c r="E171" s="39"/>
      <c r="F171" s="39"/>
      <c r="G171" s="39"/>
      <c r="H171" s="39" t="s">
        <v>207</v>
      </c>
      <c r="I171" s="40">
        <v>45149</v>
      </c>
      <c r="J171" s="39"/>
      <c r="K171" s="39"/>
      <c r="L171" s="39" t="s">
        <v>693</v>
      </c>
      <c r="M171" s="39"/>
      <c r="N171" s="39" t="s">
        <v>266</v>
      </c>
      <c r="O171" s="44"/>
      <c r="P171" s="39" t="s">
        <v>495</v>
      </c>
      <c r="Q171" s="22"/>
      <c r="R171" s="22">
        <v>1606.87</v>
      </c>
      <c r="S171" s="22">
        <v>113984.55</v>
      </c>
    </row>
    <row r="172" spans="1:19" ht="12.75">
      <c r="A172" s="39"/>
      <c r="B172" s="39"/>
      <c r="C172" s="39"/>
      <c r="D172" s="39"/>
      <c r="E172" s="39"/>
      <c r="F172" s="39"/>
      <c r="G172" s="39"/>
      <c r="H172" s="39" t="s">
        <v>205</v>
      </c>
      <c r="I172" s="40">
        <v>45153</v>
      </c>
      <c r="J172" s="39" t="s">
        <v>836</v>
      </c>
      <c r="K172" s="39"/>
      <c r="L172" s="39" t="s">
        <v>464</v>
      </c>
      <c r="M172" s="39" t="s">
        <v>882</v>
      </c>
      <c r="N172" s="39"/>
      <c r="O172" s="44" t="s">
        <v>337</v>
      </c>
      <c r="P172" s="39" t="s">
        <v>315</v>
      </c>
      <c r="Q172" s="22"/>
      <c r="R172" s="22">
        <v>57.38</v>
      </c>
      <c r="S172" s="22">
        <v>113927.17</v>
      </c>
    </row>
    <row r="173" spans="1:19" ht="12.75">
      <c r="A173" s="39"/>
      <c r="B173" s="39"/>
      <c r="C173" s="39"/>
      <c r="D173" s="39"/>
      <c r="E173" s="39"/>
      <c r="F173" s="39"/>
      <c r="G173" s="39"/>
      <c r="H173" s="39" t="s">
        <v>201</v>
      </c>
      <c r="I173" s="40">
        <v>45157</v>
      </c>
      <c r="J173" s="39" t="s">
        <v>633</v>
      </c>
      <c r="K173" s="39"/>
      <c r="L173" s="39" t="s">
        <v>679</v>
      </c>
      <c r="M173" s="39"/>
      <c r="N173" s="39"/>
      <c r="O173" s="44" t="s">
        <v>337</v>
      </c>
      <c r="P173" s="39" t="s">
        <v>495</v>
      </c>
      <c r="Q173" s="22">
        <v>900</v>
      </c>
      <c r="R173" s="22"/>
      <c r="S173" s="22">
        <v>114827.17</v>
      </c>
    </row>
    <row r="174" spans="1:19" ht="12.75">
      <c r="A174" s="39"/>
      <c r="B174" s="39"/>
      <c r="C174" s="39"/>
      <c r="D174" s="39"/>
      <c r="E174" s="39"/>
      <c r="F174" s="39"/>
      <c r="G174" s="39"/>
      <c r="H174" s="39" t="s">
        <v>203</v>
      </c>
      <c r="I174" s="40">
        <v>45160</v>
      </c>
      <c r="J174" s="39" t="s">
        <v>639</v>
      </c>
      <c r="K174" s="39"/>
      <c r="L174" s="39" t="s">
        <v>446</v>
      </c>
      <c r="M174" s="39" t="s">
        <v>887</v>
      </c>
      <c r="N174" s="39"/>
      <c r="O174" s="44" t="s">
        <v>337</v>
      </c>
      <c r="P174" s="39" t="s">
        <v>521</v>
      </c>
      <c r="Q174" s="22"/>
      <c r="R174" s="22">
        <v>18</v>
      </c>
      <c r="S174" s="22">
        <v>114809.17</v>
      </c>
    </row>
    <row r="175" spans="1:19" ht="12.75">
      <c r="A175" s="39"/>
      <c r="B175" s="39"/>
      <c r="C175" s="39"/>
      <c r="D175" s="39"/>
      <c r="E175" s="39"/>
      <c r="F175" s="39"/>
      <c r="G175" s="39"/>
      <c r="H175" s="39" t="s">
        <v>205</v>
      </c>
      <c r="I175" s="40">
        <v>45160</v>
      </c>
      <c r="J175" s="39" t="s">
        <v>837</v>
      </c>
      <c r="K175" s="39"/>
      <c r="L175" s="39" t="s">
        <v>459</v>
      </c>
      <c r="M175" s="39" t="s">
        <v>884</v>
      </c>
      <c r="N175" s="39"/>
      <c r="O175" s="44" t="s">
        <v>337</v>
      </c>
      <c r="P175" s="39" t="s">
        <v>315</v>
      </c>
      <c r="Q175" s="22"/>
      <c r="R175" s="22">
        <v>158.74</v>
      </c>
      <c r="S175" s="22">
        <v>114650.43</v>
      </c>
    </row>
    <row r="176" spans="1:19" ht="12.75">
      <c r="A176" s="39"/>
      <c r="B176" s="39"/>
      <c r="C176" s="39"/>
      <c r="D176" s="39"/>
      <c r="E176" s="39"/>
      <c r="F176" s="39"/>
      <c r="G176" s="39"/>
      <c r="H176" s="39" t="s">
        <v>397</v>
      </c>
      <c r="I176" s="40">
        <v>45163</v>
      </c>
      <c r="J176" s="39"/>
      <c r="K176" s="39"/>
      <c r="L176" s="39"/>
      <c r="M176" s="39" t="s">
        <v>397</v>
      </c>
      <c r="N176" s="39"/>
      <c r="O176" s="44" t="s">
        <v>337</v>
      </c>
      <c r="P176" s="39" t="s">
        <v>747</v>
      </c>
      <c r="Q176" s="22">
        <v>480</v>
      </c>
      <c r="R176" s="22"/>
      <c r="S176" s="22">
        <v>115130.43</v>
      </c>
    </row>
    <row r="177" spans="1:19" ht="12.75">
      <c r="A177" s="39"/>
      <c r="B177" s="39"/>
      <c r="C177" s="39"/>
      <c r="D177" s="39"/>
      <c r="E177" s="39"/>
      <c r="F177" s="39"/>
      <c r="G177" s="39"/>
      <c r="H177" s="39" t="s">
        <v>207</v>
      </c>
      <c r="I177" s="40">
        <v>45163</v>
      </c>
      <c r="J177" s="39"/>
      <c r="K177" s="39"/>
      <c r="L177" s="39" t="s">
        <v>691</v>
      </c>
      <c r="M177" s="39"/>
      <c r="N177" s="39" t="s">
        <v>744</v>
      </c>
      <c r="O177" s="44"/>
      <c r="P177" s="39" t="s">
        <v>495</v>
      </c>
      <c r="Q177" s="22"/>
      <c r="R177" s="22">
        <v>1163.7</v>
      </c>
      <c r="S177" s="22">
        <v>113966.73</v>
      </c>
    </row>
    <row r="178" spans="1:19" ht="12.75">
      <c r="A178" s="39"/>
      <c r="B178" s="39"/>
      <c r="C178" s="39"/>
      <c r="D178" s="39"/>
      <c r="E178" s="39"/>
      <c r="F178" s="39"/>
      <c r="G178" s="39"/>
      <c r="H178" s="39" t="s">
        <v>207</v>
      </c>
      <c r="I178" s="40">
        <v>45163</v>
      </c>
      <c r="J178" s="39"/>
      <c r="K178" s="39"/>
      <c r="L178" s="39" t="s">
        <v>692</v>
      </c>
      <c r="M178" s="39"/>
      <c r="N178" s="39" t="s">
        <v>745</v>
      </c>
      <c r="O178" s="44"/>
      <c r="P178" s="39" t="s">
        <v>495</v>
      </c>
      <c r="Q178" s="22"/>
      <c r="R178" s="22">
        <v>1200.17</v>
      </c>
      <c r="S178" s="22">
        <v>112766.56</v>
      </c>
    </row>
    <row r="179" spans="1:19" ht="12.75">
      <c r="A179" s="39"/>
      <c r="B179" s="39"/>
      <c r="C179" s="39"/>
      <c r="D179" s="39"/>
      <c r="E179" s="39"/>
      <c r="F179" s="39"/>
      <c r="G179" s="39"/>
      <c r="H179" s="39" t="s">
        <v>207</v>
      </c>
      <c r="I179" s="40">
        <v>45163</v>
      </c>
      <c r="J179" s="39"/>
      <c r="K179" s="39"/>
      <c r="L179" s="39" t="s">
        <v>693</v>
      </c>
      <c r="M179" s="39"/>
      <c r="N179" s="39" t="s">
        <v>266</v>
      </c>
      <c r="O179" s="44"/>
      <c r="P179" s="39" t="s">
        <v>495</v>
      </c>
      <c r="Q179" s="22"/>
      <c r="R179" s="22">
        <v>1606.88</v>
      </c>
      <c r="S179" s="22">
        <v>111159.68</v>
      </c>
    </row>
    <row r="180" spans="1:19" ht="12.75">
      <c r="A180" s="39"/>
      <c r="B180" s="39"/>
      <c r="C180" s="39"/>
      <c r="D180" s="39"/>
      <c r="E180" s="39"/>
      <c r="F180" s="39"/>
      <c r="G180" s="39"/>
      <c r="H180" s="39" t="s">
        <v>205</v>
      </c>
      <c r="I180" s="40">
        <v>45167</v>
      </c>
      <c r="J180" s="39" t="s">
        <v>838</v>
      </c>
      <c r="K180" s="39"/>
      <c r="L180" s="39" t="s">
        <v>694</v>
      </c>
      <c r="M180" s="39" t="s">
        <v>893</v>
      </c>
      <c r="N180" s="39"/>
      <c r="O180" s="44" t="s">
        <v>337</v>
      </c>
      <c r="P180" s="39" t="s">
        <v>315</v>
      </c>
      <c r="Q180" s="22"/>
      <c r="R180" s="22">
        <v>375</v>
      </c>
      <c r="S180" s="22">
        <v>110784.68</v>
      </c>
    </row>
    <row r="181" spans="1:19" ht="12.75">
      <c r="A181" s="39"/>
      <c r="B181" s="39"/>
      <c r="C181" s="39"/>
      <c r="D181" s="39"/>
      <c r="E181" s="39"/>
      <c r="F181" s="39"/>
      <c r="G181" s="39"/>
      <c r="H181" s="39" t="s">
        <v>397</v>
      </c>
      <c r="I181" s="40">
        <v>45167</v>
      </c>
      <c r="J181" s="39"/>
      <c r="K181" s="39"/>
      <c r="L181" s="39"/>
      <c r="M181" s="39" t="s">
        <v>397</v>
      </c>
      <c r="N181" s="39"/>
      <c r="O181" s="44" t="s">
        <v>337</v>
      </c>
      <c r="P181" s="39" t="s">
        <v>495</v>
      </c>
      <c r="Q181" s="22">
        <v>941.13</v>
      </c>
      <c r="R181" s="22"/>
      <c r="S181" s="22">
        <v>111725.81</v>
      </c>
    </row>
    <row r="182" spans="1:19" ht="12.75">
      <c r="A182" s="39"/>
      <c r="B182" s="39"/>
      <c r="C182" s="39"/>
      <c r="D182" s="39"/>
      <c r="E182" s="39"/>
      <c r="F182" s="39"/>
      <c r="G182" s="39"/>
      <c r="H182" s="39" t="s">
        <v>205</v>
      </c>
      <c r="I182" s="40">
        <v>45170</v>
      </c>
      <c r="J182" s="39" t="s">
        <v>839</v>
      </c>
      <c r="K182" s="39"/>
      <c r="L182" s="39" t="s">
        <v>446</v>
      </c>
      <c r="M182" s="39"/>
      <c r="N182" s="39"/>
      <c r="O182" s="44" t="s">
        <v>337</v>
      </c>
      <c r="P182" s="39" t="s">
        <v>315</v>
      </c>
      <c r="Q182" s="22"/>
      <c r="R182" s="22">
        <v>699.12</v>
      </c>
      <c r="S182" s="22">
        <v>111026.69</v>
      </c>
    </row>
    <row r="183" spans="1:19" ht="12.75">
      <c r="A183" s="39"/>
      <c r="B183" s="39"/>
      <c r="C183" s="39"/>
      <c r="D183" s="39"/>
      <c r="E183" s="39"/>
      <c r="F183" s="39"/>
      <c r="G183" s="39"/>
      <c r="H183" s="39" t="s">
        <v>397</v>
      </c>
      <c r="I183" s="40">
        <v>45171</v>
      </c>
      <c r="J183" s="39"/>
      <c r="K183" s="39"/>
      <c r="L183" s="39"/>
      <c r="M183" s="39" t="s">
        <v>397</v>
      </c>
      <c r="N183" s="39"/>
      <c r="O183" s="44" t="s">
        <v>337</v>
      </c>
      <c r="P183" s="39" t="s">
        <v>495</v>
      </c>
      <c r="Q183" s="22">
        <v>1260</v>
      </c>
      <c r="R183" s="22"/>
      <c r="S183" s="22">
        <v>112286.69</v>
      </c>
    </row>
    <row r="184" spans="1:19" ht="12.75">
      <c r="A184" s="39"/>
      <c r="B184" s="39"/>
      <c r="C184" s="39"/>
      <c r="D184" s="39"/>
      <c r="E184" s="39"/>
      <c r="F184" s="39"/>
      <c r="G184" s="39"/>
      <c r="H184" s="39" t="s">
        <v>397</v>
      </c>
      <c r="I184" s="40">
        <v>45174</v>
      </c>
      <c r="J184" s="39"/>
      <c r="K184" s="39"/>
      <c r="L184" s="39"/>
      <c r="M184" s="39" t="s">
        <v>397</v>
      </c>
      <c r="N184" s="39"/>
      <c r="O184" s="44" t="s">
        <v>337</v>
      </c>
      <c r="P184" s="39" t="s">
        <v>495</v>
      </c>
      <c r="Q184" s="22">
        <v>872</v>
      </c>
      <c r="R184" s="22"/>
      <c r="S184" s="22">
        <v>113158.69</v>
      </c>
    </row>
    <row r="185" spans="1:19" ht="12.75">
      <c r="A185" s="39"/>
      <c r="B185" s="39"/>
      <c r="C185" s="39"/>
      <c r="D185" s="39"/>
      <c r="E185" s="39"/>
      <c r="F185" s="39"/>
      <c r="G185" s="39"/>
      <c r="H185" s="39" t="s">
        <v>399</v>
      </c>
      <c r="I185" s="40">
        <v>45176</v>
      </c>
      <c r="J185" s="39"/>
      <c r="K185" s="39"/>
      <c r="L185" s="39" t="s">
        <v>445</v>
      </c>
      <c r="M185" s="39" t="s">
        <v>889</v>
      </c>
      <c r="N185" s="39"/>
      <c r="O185" s="44"/>
      <c r="P185" s="39" t="s">
        <v>495</v>
      </c>
      <c r="Q185" s="22"/>
      <c r="R185" s="22">
        <v>529.76</v>
      </c>
      <c r="S185" s="22">
        <v>112628.93</v>
      </c>
    </row>
    <row r="186" spans="1:19" ht="12.75">
      <c r="A186" s="39"/>
      <c r="B186" s="39"/>
      <c r="C186" s="39"/>
      <c r="D186" s="39"/>
      <c r="E186" s="39"/>
      <c r="F186" s="39"/>
      <c r="G186" s="39"/>
      <c r="H186" s="39" t="s">
        <v>399</v>
      </c>
      <c r="I186" s="40">
        <v>45176</v>
      </c>
      <c r="J186" s="39"/>
      <c r="K186" s="39"/>
      <c r="L186" s="39" t="s">
        <v>446</v>
      </c>
      <c r="M186" s="39" t="s">
        <v>890</v>
      </c>
      <c r="N186" s="39"/>
      <c r="O186" s="44"/>
      <c r="P186" s="39" t="s">
        <v>495</v>
      </c>
      <c r="Q186" s="22"/>
      <c r="R186" s="22">
        <v>2698.42</v>
      </c>
      <c r="S186" s="22">
        <v>109930.51</v>
      </c>
    </row>
    <row r="187" spans="1:19" ht="12.75">
      <c r="A187" s="39"/>
      <c r="B187" s="39"/>
      <c r="C187" s="39"/>
      <c r="D187" s="39"/>
      <c r="E187" s="39"/>
      <c r="F187" s="39"/>
      <c r="G187" s="39"/>
      <c r="H187" s="39" t="s">
        <v>399</v>
      </c>
      <c r="I187" s="40">
        <v>45176</v>
      </c>
      <c r="J187" s="39"/>
      <c r="K187" s="39"/>
      <c r="L187" s="39" t="s">
        <v>879</v>
      </c>
      <c r="M187" s="39" t="s">
        <v>891</v>
      </c>
      <c r="N187" s="39"/>
      <c r="O187" s="44"/>
      <c r="P187" s="39" t="s">
        <v>760</v>
      </c>
      <c r="Q187" s="22"/>
      <c r="R187" s="22">
        <v>105</v>
      </c>
      <c r="S187" s="22">
        <v>109825.51</v>
      </c>
    </row>
    <row r="188" spans="1:19" ht="12.75">
      <c r="A188" s="39"/>
      <c r="B188" s="39"/>
      <c r="C188" s="39"/>
      <c r="D188" s="39"/>
      <c r="E188" s="39"/>
      <c r="F188" s="39"/>
      <c r="G188" s="39"/>
      <c r="H188" s="39" t="s">
        <v>205</v>
      </c>
      <c r="I188" s="40">
        <v>45177</v>
      </c>
      <c r="J188" s="39" t="s">
        <v>840</v>
      </c>
      <c r="K188" s="39"/>
      <c r="L188" s="39" t="s">
        <v>472</v>
      </c>
      <c r="M188" s="39" t="s">
        <v>885</v>
      </c>
      <c r="N188" s="39"/>
      <c r="O188" s="44" t="s">
        <v>337</v>
      </c>
      <c r="P188" s="39" t="s">
        <v>315</v>
      </c>
      <c r="Q188" s="22"/>
      <c r="R188" s="22">
        <v>45</v>
      </c>
      <c r="S188" s="22">
        <v>109780.51</v>
      </c>
    </row>
    <row r="189" spans="1:19" ht="12.75">
      <c r="A189" s="39"/>
      <c r="B189" s="39"/>
      <c r="C189" s="39"/>
      <c r="D189" s="39"/>
      <c r="E189" s="39"/>
      <c r="F189" s="39"/>
      <c r="G189" s="39"/>
      <c r="H189" s="39" t="s">
        <v>207</v>
      </c>
      <c r="I189" s="40">
        <v>45177</v>
      </c>
      <c r="J189" s="39"/>
      <c r="K189" s="39"/>
      <c r="L189" s="39" t="s">
        <v>691</v>
      </c>
      <c r="M189" s="39"/>
      <c r="N189" s="39" t="s">
        <v>744</v>
      </c>
      <c r="O189" s="44"/>
      <c r="P189" s="39" t="s">
        <v>495</v>
      </c>
      <c r="Q189" s="22"/>
      <c r="R189" s="22">
        <v>1110.02</v>
      </c>
      <c r="S189" s="22">
        <v>108670.49</v>
      </c>
    </row>
    <row r="190" spans="1:19" ht="12.75">
      <c r="A190" s="39"/>
      <c r="B190" s="39"/>
      <c r="C190" s="39"/>
      <c r="D190" s="39"/>
      <c r="E190" s="39"/>
      <c r="F190" s="39"/>
      <c r="G190" s="39"/>
      <c r="H190" s="39" t="s">
        <v>207</v>
      </c>
      <c r="I190" s="40">
        <v>45177</v>
      </c>
      <c r="J190" s="39"/>
      <c r="K190" s="39"/>
      <c r="L190" s="39" t="s">
        <v>692</v>
      </c>
      <c r="M190" s="39"/>
      <c r="N190" s="39" t="s">
        <v>745</v>
      </c>
      <c r="O190" s="44"/>
      <c r="P190" s="39" t="s">
        <v>495</v>
      </c>
      <c r="Q190" s="22"/>
      <c r="R190" s="22">
        <v>1200.17</v>
      </c>
      <c r="S190" s="22">
        <v>107470.32</v>
      </c>
    </row>
    <row r="191" spans="1:19" ht="12.75">
      <c r="A191" s="39"/>
      <c r="B191" s="39"/>
      <c r="C191" s="39"/>
      <c r="D191" s="39"/>
      <c r="E191" s="39"/>
      <c r="F191" s="39"/>
      <c r="G191" s="39"/>
      <c r="H191" s="39" t="s">
        <v>207</v>
      </c>
      <c r="I191" s="40">
        <v>45177</v>
      </c>
      <c r="J191" s="39"/>
      <c r="K191" s="39"/>
      <c r="L191" s="39" t="s">
        <v>693</v>
      </c>
      <c r="M191" s="39"/>
      <c r="N191" s="39" t="s">
        <v>266</v>
      </c>
      <c r="O191" s="44"/>
      <c r="P191" s="39" t="s">
        <v>495</v>
      </c>
      <c r="Q191" s="22"/>
      <c r="R191" s="22">
        <v>1606.87</v>
      </c>
      <c r="S191" s="22">
        <v>105863.45</v>
      </c>
    </row>
    <row r="192" spans="1:19" ht="12.75">
      <c r="A192" s="39"/>
      <c r="B192" s="39"/>
      <c r="C192" s="39"/>
      <c r="D192" s="39"/>
      <c r="E192" s="39"/>
      <c r="F192" s="39"/>
      <c r="G192" s="39"/>
      <c r="H192" s="39" t="s">
        <v>397</v>
      </c>
      <c r="I192" s="40">
        <v>45179</v>
      </c>
      <c r="J192" s="39"/>
      <c r="K192" s="39"/>
      <c r="L192" s="39"/>
      <c r="M192" s="39" t="s">
        <v>397</v>
      </c>
      <c r="N192" s="39"/>
      <c r="O192" s="44" t="s">
        <v>337</v>
      </c>
      <c r="P192" s="39" t="s">
        <v>747</v>
      </c>
      <c r="Q192" s="22">
        <v>509</v>
      </c>
      <c r="R192" s="22"/>
      <c r="S192" s="22">
        <v>106372.45</v>
      </c>
    </row>
    <row r="193" spans="1:19" ht="12.75">
      <c r="A193" s="39"/>
      <c r="B193" s="39"/>
      <c r="C193" s="39"/>
      <c r="D193" s="39"/>
      <c r="E193" s="39"/>
      <c r="F193" s="39"/>
      <c r="G193" s="39"/>
      <c r="H193" s="39" t="s">
        <v>205</v>
      </c>
      <c r="I193" s="40">
        <v>45179</v>
      </c>
      <c r="J193" s="39" t="s">
        <v>841</v>
      </c>
      <c r="K193" s="39"/>
      <c r="L193" s="39" t="s">
        <v>699</v>
      </c>
      <c r="M193" s="39" t="s">
        <v>487</v>
      </c>
      <c r="N193" s="39"/>
      <c r="O193" s="44" t="s">
        <v>337</v>
      </c>
      <c r="P193" s="39" t="s">
        <v>315</v>
      </c>
      <c r="Q193" s="22"/>
      <c r="R193" s="22">
        <v>847</v>
      </c>
      <c r="S193" s="22">
        <v>105525.45</v>
      </c>
    </row>
    <row r="194" spans="1:19" ht="12.75">
      <c r="A194" s="39"/>
      <c r="B194" s="39"/>
      <c r="C194" s="39"/>
      <c r="D194" s="39"/>
      <c r="E194" s="39"/>
      <c r="F194" s="39"/>
      <c r="G194" s="39"/>
      <c r="H194" s="39" t="s">
        <v>205</v>
      </c>
      <c r="I194" s="40">
        <v>45184</v>
      </c>
      <c r="J194" s="39" t="s">
        <v>842</v>
      </c>
      <c r="K194" s="39"/>
      <c r="L194" s="39" t="s">
        <v>464</v>
      </c>
      <c r="M194" s="39" t="s">
        <v>882</v>
      </c>
      <c r="N194" s="39"/>
      <c r="O194" s="44" t="s">
        <v>337</v>
      </c>
      <c r="P194" s="39" t="s">
        <v>315</v>
      </c>
      <c r="Q194" s="22"/>
      <c r="R194" s="22">
        <v>54.63</v>
      </c>
      <c r="S194" s="22">
        <v>105470.82</v>
      </c>
    </row>
    <row r="195" spans="1:19" ht="12.75">
      <c r="A195" s="39"/>
      <c r="B195" s="39"/>
      <c r="C195" s="39"/>
      <c r="D195" s="39"/>
      <c r="E195" s="39"/>
      <c r="F195" s="39"/>
      <c r="G195" s="39"/>
      <c r="H195" s="39" t="s">
        <v>397</v>
      </c>
      <c r="I195" s="40">
        <v>45184</v>
      </c>
      <c r="J195" s="39"/>
      <c r="K195" s="39"/>
      <c r="L195" s="39"/>
      <c r="M195" s="39" t="s">
        <v>397</v>
      </c>
      <c r="N195" s="39"/>
      <c r="O195" s="44" t="s">
        <v>337</v>
      </c>
      <c r="P195" s="39" t="s">
        <v>747</v>
      </c>
      <c r="Q195" s="22">
        <v>1859.7</v>
      </c>
      <c r="R195" s="22"/>
      <c r="S195" s="22">
        <v>107330.52</v>
      </c>
    </row>
    <row r="196" spans="1:19" ht="12.75">
      <c r="A196" s="39"/>
      <c r="B196" s="39"/>
      <c r="C196" s="39"/>
      <c r="D196" s="39"/>
      <c r="E196" s="39"/>
      <c r="F196" s="39"/>
      <c r="G196" s="39"/>
      <c r="H196" s="39" t="s">
        <v>205</v>
      </c>
      <c r="I196" s="40">
        <v>45185</v>
      </c>
      <c r="J196" s="39" t="s">
        <v>843</v>
      </c>
      <c r="K196" s="39"/>
      <c r="L196" s="39" t="s">
        <v>881</v>
      </c>
      <c r="M196" s="39" t="s">
        <v>894</v>
      </c>
      <c r="N196" s="39"/>
      <c r="O196" s="44" t="s">
        <v>337</v>
      </c>
      <c r="P196" s="39" t="s">
        <v>315</v>
      </c>
      <c r="Q196" s="22"/>
      <c r="R196" s="22">
        <v>215</v>
      </c>
      <c r="S196" s="22">
        <v>107115.52</v>
      </c>
    </row>
    <row r="197" spans="1:19" ht="12.75">
      <c r="A197" s="39"/>
      <c r="B197" s="39"/>
      <c r="C197" s="39"/>
      <c r="D197" s="39"/>
      <c r="E197" s="39"/>
      <c r="F197" s="39"/>
      <c r="G197" s="39"/>
      <c r="H197" s="39" t="s">
        <v>397</v>
      </c>
      <c r="I197" s="40">
        <v>45186</v>
      </c>
      <c r="J197" s="39"/>
      <c r="K197" s="39"/>
      <c r="L197" s="39"/>
      <c r="M197" s="39" t="s">
        <v>397</v>
      </c>
      <c r="N197" s="39"/>
      <c r="O197" s="44" t="s">
        <v>337</v>
      </c>
      <c r="P197" s="39" t="s">
        <v>495</v>
      </c>
      <c r="Q197" s="22">
        <v>3291.39</v>
      </c>
      <c r="R197" s="22"/>
      <c r="S197" s="22">
        <v>110406.91</v>
      </c>
    </row>
    <row r="198" spans="1:19" ht="12.75">
      <c r="A198" s="39"/>
      <c r="B198" s="39"/>
      <c r="C198" s="39"/>
      <c r="D198" s="39"/>
      <c r="E198" s="39"/>
      <c r="F198" s="39"/>
      <c r="G198" s="39"/>
      <c r="H198" s="39" t="s">
        <v>207</v>
      </c>
      <c r="I198" s="40">
        <v>45191</v>
      </c>
      <c r="J198" s="39"/>
      <c r="K198" s="39"/>
      <c r="L198" s="39" t="s">
        <v>691</v>
      </c>
      <c r="M198" s="39"/>
      <c r="N198" s="39" t="s">
        <v>744</v>
      </c>
      <c r="O198" s="44"/>
      <c r="P198" s="39" t="s">
        <v>495</v>
      </c>
      <c r="Q198" s="22"/>
      <c r="R198" s="22">
        <v>1110.03</v>
      </c>
      <c r="S198" s="22">
        <v>109296.88</v>
      </c>
    </row>
    <row r="199" spans="1:19" ht="12.75">
      <c r="A199" s="39"/>
      <c r="B199" s="39"/>
      <c r="C199" s="39"/>
      <c r="D199" s="39"/>
      <c r="E199" s="39"/>
      <c r="F199" s="39"/>
      <c r="G199" s="39"/>
      <c r="H199" s="39" t="s">
        <v>207</v>
      </c>
      <c r="I199" s="40">
        <v>45191</v>
      </c>
      <c r="J199" s="39"/>
      <c r="K199" s="39"/>
      <c r="L199" s="39" t="s">
        <v>692</v>
      </c>
      <c r="M199" s="39"/>
      <c r="N199" s="39" t="s">
        <v>745</v>
      </c>
      <c r="O199" s="44"/>
      <c r="P199" s="39" t="s">
        <v>495</v>
      </c>
      <c r="Q199" s="22"/>
      <c r="R199" s="22">
        <v>1200.17</v>
      </c>
      <c r="S199" s="22">
        <v>108096.71</v>
      </c>
    </row>
    <row r="200" spans="1:19" ht="12.75">
      <c r="A200" s="39"/>
      <c r="B200" s="39"/>
      <c r="C200" s="39"/>
      <c r="D200" s="39"/>
      <c r="E200" s="39"/>
      <c r="F200" s="39"/>
      <c r="G200" s="39"/>
      <c r="H200" s="39" t="s">
        <v>207</v>
      </c>
      <c r="I200" s="40">
        <v>45191</v>
      </c>
      <c r="J200" s="39"/>
      <c r="K200" s="39"/>
      <c r="L200" s="39" t="s">
        <v>693</v>
      </c>
      <c r="M200" s="39"/>
      <c r="N200" s="39" t="s">
        <v>266</v>
      </c>
      <c r="O200" s="44"/>
      <c r="P200" s="39" t="s">
        <v>495</v>
      </c>
      <c r="Q200" s="22"/>
      <c r="R200" s="22">
        <v>1606.87</v>
      </c>
      <c r="S200" s="22">
        <v>106489.84</v>
      </c>
    </row>
    <row r="201" spans="1:19" ht="12.75">
      <c r="A201" s="39"/>
      <c r="B201" s="39"/>
      <c r="C201" s="39"/>
      <c r="D201" s="39"/>
      <c r="E201" s="39"/>
      <c r="F201" s="39"/>
      <c r="G201" s="39"/>
      <c r="H201" s="39" t="s">
        <v>203</v>
      </c>
      <c r="I201" s="40">
        <v>45193</v>
      </c>
      <c r="J201" s="39" t="s">
        <v>639</v>
      </c>
      <c r="K201" s="39"/>
      <c r="L201" s="39" t="s">
        <v>446</v>
      </c>
      <c r="M201" s="39" t="s">
        <v>887</v>
      </c>
      <c r="N201" s="39"/>
      <c r="O201" s="44" t="s">
        <v>337</v>
      </c>
      <c r="P201" s="39" t="s">
        <v>521</v>
      </c>
      <c r="Q201" s="22"/>
      <c r="R201" s="22">
        <v>18</v>
      </c>
      <c r="S201" s="22">
        <v>106471.84</v>
      </c>
    </row>
    <row r="202" spans="1:19" ht="12.75">
      <c r="A202" s="39"/>
      <c r="B202" s="39"/>
      <c r="C202" s="39"/>
      <c r="D202" s="39"/>
      <c r="E202" s="39"/>
      <c r="F202" s="39"/>
      <c r="G202" s="39"/>
      <c r="H202" s="39" t="s">
        <v>205</v>
      </c>
      <c r="I202" s="40">
        <v>45193</v>
      </c>
      <c r="J202" s="39" t="s">
        <v>844</v>
      </c>
      <c r="K202" s="39"/>
      <c r="L202" s="39" t="s">
        <v>459</v>
      </c>
      <c r="M202" s="39" t="s">
        <v>884</v>
      </c>
      <c r="N202" s="39"/>
      <c r="O202" s="44" t="s">
        <v>337</v>
      </c>
      <c r="P202" s="39" t="s">
        <v>315</v>
      </c>
      <c r="Q202" s="22"/>
      <c r="R202" s="22">
        <v>132.4</v>
      </c>
      <c r="S202" s="22">
        <v>106339.44</v>
      </c>
    </row>
    <row r="203" spans="1:19" ht="13.5" thickBot="1">
      <c r="A203" s="39"/>
      <c r="B203" s="39"/>
      <c r="C203" s="39"/>
      <c r="D203" s="39"/>
      <c r="E203" s="39"/>
      <c r="F203" s="39"/>
      <c r="G203" s="39"/>
      <c r="H203" s="39" t="s">
        <v>397</v>
      </c>
      <c r="I203" s="40">
        <v>45199</v>
      </c>
      <c r="J203" s="39"/>
      <c r="K203" s="39"/>
      <c r="L203" s="39"/>
      <c r="M203" s="39" t="s">
        <v>397</v>
      </c>
      <c r="N203" s="39"/>
      <c r="O203" s="44" t="s">
        <v>337</v>
      </c>
      <c r="P203" s="39" t="s">
        <v>495</v>
      </c>
      <c r="Q203" s="31">
        <v>1691</v>
      </c>
      <c r="R203" s="31"/>
      <c r="S203" s="31">
        <v>108030.44</v>
      </c>
    </row>
    <row r="204" spans="1:19" ht="12.75">
      <c r="A204" s="39"/>
      <c r="B204" s="39"/>
      <c r="C204" s="39"/>
      <c r="D204" s="47" t="s">
        <v>769</v>
      </c>
      <c r="E204" s="47"/>
      <c r="F204" s="47"/>
      <c r="G204" s="39"/>
      <c r="H204" s="39"/>
      <c r="I204" s="40"/>
      <c r="J204" s="39"/>
      <c r="K204" s="39"/>
      <c r="L204" s="39"/>
      <c r="M204" s="39"/>
      <c r="N204" s="39"/>
      <c r="O204" s="45"/>
      <c r="P204" s="39"/>
      <c r="Q204" s="22">
        <f>ROUND(SUM(Q8:Q203),5)</f>
        <v>37137.92</v>
      </c>
      <c r="R204" s="22">
        <f>ROUND(SUM(R8:R203),5)</f>
        <v>128657.88</v>
      </c>
      <c r="S204" s="36">
        <f>S203</f>
        <v>108030.44</v>
      </c>
    </row>
    <row r="205" spans="1:19" ht="12.75">
      <c r="A205" s="16"/>
      <c r="B205" s="16"/>
      <c r="C205" s="16"/>
      <c r="D205" s="16" t="s">
        <v>752</v>
      </c>
      <c r="E205" s="16"/>
      <c r="F205" s="16"/>
      <c r="G205" s="16"/>
      <c r="H205" s="16"/>
      <c r="I205" s="37"/>
      <c r="J205" s="16"/>
      <c r="K205" s="16"/>
      <c r="L205" s="16"/>
      <c r="M205" s="16"/>
      <c r="N205" s="16"/>
      <c r="O205" s="43"/>
      <c r="P205" s="16"/>
      <c r="Q205" s="38"/>
      <c r="R205" s="38"/>
      <c r="S205" s="38">
        <v>0</v>
      </c>
    </row>
    <row r="206" spans="1:19" ht="12.75">
      <c r="A206" s="39"/>
      <c r="B206" s="39"/>
      <c r="C206" s="39"/>
      <c r="D206" s="39"/>
      <c r="E206" s="39"/>
      <c r="F206" s="39"/>
      <c r="G206" s="39"/>
      <c r="H206" s="39" t="s">
        <v>401</v>
      </c>
      <c r="I206" s="40">
        <v>45039</v>
      </c>
      <c r="J206" s="39"/>
      <c r="K206" s="39"/>
      <c r="L206" s="39"/>
      <c r="M206" s="39" t="s">
        <v>485</v>
      </c>
      <c r="N206" s="39"/>
      <c r="O206" s="44"/>
      <c r="P206" s="39" t="s">
        <v>748</v>
      </c>
      <c r="Q206" s="22">
        <v>300</v>
      </c>
      <c r="R206" s="22"/>
      <c r="S206" s="22">
        <v>300</v>
      </c>
    </row>
    <row r="207" spans="1:19" ht="12.75">
      <c r="A207" s="39"/>
      <c r="B207" s="39"/>
      <c r="C207" s="39"/>
      <c r="D207" s="39"/>
      <c r="E207" s="39"/>
      <c r="F207" s="39"/>
      <c r="G207" s="39"/>
      <c r="H207" s="39" t="s">
        <v>203</v>
      </c>
      <c r="I207" s="40">
        <v>45059</v>
      </c>
      <c r="J207" s="39"/>
      <c r="K207" s="39"/>
      <c r="L207" s="39" t="s">
        <v>699</v>
      </c>
      <c r="M207" s="39" t="s">
        <v>741</v>
      </c>
      <c r="N207" s="39"/>
      <c r="O207" s="44"/>
      <c r="P207" s="39" t="s">
        <v>534</v>
      </c>
      <c r="Q207" s="22"/>
      <c r="R207" s="22">
        <v>25.87</v>
      </c>
      <c r="S207" s="22">
        <v>274.13</v>
      </c>
    </row>
    <row r="208" spans="1:19" ht="13.5" thickBot="1">
      <c r="A208" s="39"/>
      <c r="B208" s="39"/>
      <c r="C208" s="39"/>
      <c r="D208" s="39"/>
      <c r="E208" s="39"/>
      <c r="F208" s="39"/>
      <c r="G208" s="39"/>
      <c r="H208" s="39" t="s">
        <v>203</v>
      </c>
      <c r="I208" s="40">
        <v>45130</v>
      </c>
      <c r="J208" s="39"/>
      <c r="K208" s="39"/>
      <c r="L208" s="39" t="s">
        <v>696</v>
      </c>
      <c r="M208" s="39" t="s">
        <v>734</v>
      </c>
      <c r="N208" s="39"/>
      <c r="O208" s="44"/>
      <c r="P208" s="39" t="s">
        <v>527</v>
      </c>
      <c r="Q208" s="31"/>
      <c r="R208" s="31">
        <v>48.9</v>
      </c>
      <c r="S208" s="31">
        <v>225.23</v>
      </c>
    </row>
    <row r="209" spans="1:19" ht="12.75">
      <c r="A209" s="39"/>
      <c r="B209" s="39"/>
      <c r="C209" s="39"/>
      <c r="D209" s="39" t="s">
        <v>770</v>
      </c>
      <c r="E209" s="39"/>
      <c r="F209" s="39"/>
      <c r="G209" s="39"/>
      <c r="H209" s="39"/>
      <c r="I209" s="40"/>
      <c r="J209" s="39"/>
      <c r="K209" s="39"/>
      <c r="L209" s="39"/>
      <c r="M209" s="39"/>
      <c r="N209" s="39"/>
      <c r="O209" s="45"/>
      <c r="P209" s="39"/>
      <c r="Q209" s="22">
        <f>ROUND(SUM(Q205:Q208),5)</f>
        <v>300</v>
      </c>
      <c r="R209" s="22">
        <f>ROUND(SUM(R205:R208),5)</f>
        <v>74.77</v>
      </c>
      <c r="S209" s="22">
        <f>S208</f>
        <v>225.23</v>
      </c>
    </row>
    <row r="210" spans="1:19" ht="12.75">
      <c r="A210" s="16"/>
      <c r="B210" s="16"/>
      <c r="C210" s="16"/>
      <c r="D210" s="16" t="s">
        <v>750</v>
      </c>
      <c r="E210" s="16"/>
      <c r="F210" s="16"/>
      <c r="G210" s="16"/>
      <c r="H210" s="16"/>
      <c r="I210" s="37"/>
      <c r="J210" s="16"/>
      <c r="K210" s="16"/>
      <c r="L210" s="16"/>
      <c r="M210" s="16"/>
      <c r="N210" s="16"/>
      <c r="O210" s="43"/>
      <c r="P210" s="16"/>
      <c r="Q210" s="38"/>
      <c r="R210" s="38"/>
      <c r="S210" s="38">
        <v>20500</v>
      </c>
    </row>
    <row r="211" spans="1:19" ht="12.75">
      <c r="A211" s="39"/>
      <c r="B211" s="39"/>
      <c r="C211" s="39"/>
      <c r="D211" s="39"/>
      <c r="E211" s="39"/>
      <c r="F211" s="39"/>
      <c r="G211" s="39"/>
      <c r="H211" s="39" t="s">
        <v>203</v>
      </c>
      <c r="I211" s="40">
        <v>44849</v>
      </c>
      <c r="J211" s="39" t="s">
        <v>25</v>
      </c>
      <c r="K211" s="39"/>
      <c r="L211" s="39" t="s">
        <v>446</v>
      </c>
      <c r="M211" s="39" t="s">
        <v>895</v>
      </c>
      <c r="N211" s="39"/>
      <c r="O211" s="44" t="s">
        <v>337</v>
      </c>
      <c r="P211" s="39" t="s">
        <v>521</v>
      </c>
      <c r="Q211" s="22"/>
      <c r="R211" s="22">
        <v>7.5</v>
      </c>
      <c r="S211" s="22">
        <v>20492.5</v>
      </c>
    </row>
    <row r="212" spans="1:19" ht="12.75">
      <c r="A212" s="39"/>
      <c r="B212" s="39"/>
      <c r="C212" s="39"/>
      <c r="D212" s="39"/>
      <c r="E212" s="39"/>
      <c r="F212" s="39"/>
      <c r="G212" s="39"/>
      <c r="H212" s="39" t="s">
        <v>203</v>
      </c>
      <c r="I212" s="40">
        <v>44880</v>
      </c>
      <c r="J212" s="39" t="s">
        <v>25</v>
      </c>
      <c r="K212" s="39"/>
      <c r="L212" s="39" t="s">
        <v>446</v>
      </c>
      <c r="M212" s="39" t="s">
        <v>895</v>
      </c>
      <c r="N212" s="39"/>
      <c r="O212" s="44" t="s">
        <v>337</v>
      </c>
      <c r="P212" s="39" t="s">
        <v>521</v>
      </c>
      <c r="Q212" s="22"/>
      <c r="R212" s="22">
        <v>7.5</v>
      </c>
      <c r="S212" s="22">
        <v>20485</v>
      </c>
    </row>
    <row r="213" spans="1:19" ht="12.75">
      <c r="A213" s="39"/>
      <c r="B213" s="39"/>
      <c r="C213" s="39"/>
      <c r="D213" s="39"/>
      <c r="E213" s="39"/>
      <c r="F213" s="39"/>
      <c r="G213" s="39"/>
      <c r="H213" s="39" t="s">
        <v>203</v>
      </c>
      <c r="I213" s="40">
        <v>44910</v>
      </c>
      <c r="J213" s="39" t="s">
        <v>25</v>
      </c>
      <c r="K213" s="39"/>
      <c r="L213" s="39" t="s">
        <v>446</v>
      </c>
      <c r="M213" s="39" t="s">
        <v>895</v>
      </c>
      <c r="N213" s="39"/>
      <c r="O213" s="44" t="s">
        <v>337</v>
      </c>
      <c r="P213" s="39" t="s">
        <v>521</v>
      </c>
      <c r="Q213" s="22"/>
      <c r="R213" s="22">
        <v>7.5</v>
      </c>
      <c r="S213" s="22">
        <v>20477.5</v>
      </c>
    </row>
    <row r="214" spans="1:19" ht="12.75">
      <c r="A214" s="39"/>
      <c r="B214" s="39"/>
      <c r="C214" s="39"/>
      <c r="D214" s="39"/>
      <c r="E214" s="39"/>
      <c r="F214" s="39"/>
      <c r="G214" s="39"/>
      <c r="H214" s="39" t="s">
        <v>401</v>
      </c>
      <c r="I214" s="40">
        <v>44911</v>
      </c>
      <c r="J214" s="39"/>
      <c r="K214" s="39"/>
      <c r="L214" s="39"/>
      <c r="M214" s="39" t="s">
        <v>485</v>
      </c>
      <c r="N214" s="39"/>
      <c r="O214" s="44"/>
      <c r="P214" s="39" t="s">
        <v>748</v>
      </c>
      <c r="Q214" s="22">
        <v>100</v>
      </c>
      <c r="R214" s="22"/>
      <c r="S214" s="22">
        <v>20577.5</v>
      </c>
    </row>
    <row r="215" spans="1:19" ht="12.75">
      <c r="A215" s="39"/>
      <c r="B215" s="39"/>
      <c r="C215" s="39"/>
      <c r="D215" s="39"/>
      <c r="E215" s="39"/>
      <c r="F215" s="39"/>
      <c r="G215" s="39"/>
      <c r="H215" s="39" t="s">
        <v>203</v>
      </c>
      <c r="I215" s="40">
        <v>44941</v>
      </c>
      <c r="J215" s="39" t="s">
        <v>25</v>
      </c>
      <c r="K215" s="39"/>
      <c r="L215" s="39" t="s">
        <v>446</v>
      </c>
      <c r="M215" s="39" t="s">
        <v>895</v>
      </c>
      <c r="N215" s="39"/>
      <c r="O215" s="44" t="s">
        <v>337</v>
      </c>
      <c r="P215" s="39" t="s">
        <v>521</v>
      </c>
      <c r="Q215" s="22"/>
      <c r="R215" s="22">
        <v>7.5</v>
      </c>
      <c r="S215" s="22">
        <v>20570</v>
      </c>
    </row>
    <row r="216" spans="1:19" ht="12.75">
      <c r="A216" s="39"/>
      <c r="B216" s="39"/>
      <c r="C216" s="39"/>
      <c r="D216" s="39"/>
      <c r="E216" s="39"/>
      <c r="F216" s="39"/>
      <c r="G216" s="39"/>
      <c r="H216" s="39" t="s">
        <v>203</v>
      </c>
      <c r="I216" s="40">
        <v>44972</v>
      </c>
      <c r="J216" s="39" t="s">
        <v>25</v>
      </c>
      <c r="K216" s="39"/>
      <c r="L216" s="39" t="s">
        <v>446</v>
      </c>
      <c r="M216" s="39" t="s">
        <v>895</v>
      </c>
      <c r="N216" s="39"/>
      <c r="O216" s="44" t="s">
        <v>337</v>
      </c>
      <c r="P216" s="39" t="s">
        <v>521</v>
      </c>
      <c r="Q216" s="22"/>
      <c r="R216" s="22">
        <v>7.5</v>
      </c>
      <c r="S216" s="22">
        <v>20562.5</v>
      </c>
    </row>
    <row r="217" spans="1:19" ht="12.75">
      <c r="A217" s="39"/>
      <c r="B217" s="39"/>
      <c r="C217" s="39"/>
      <c r="D217" s="39"/>
      <c r="E217" s="39"/>
      <c r="F217" s="39"/>
      <c r="G217" s="39"/>
      <c r="H217" s="39" t="s">
        <v>203</v>
      </c>
      <c r="I217" s="40">
        <v>45000</v>
      </c>
      <c r="J217" s="39" t="s">
        <v>25</v>
      </c>
      <c r="K217" s="39"/>
      <c r="L217" s="39" t="s">
        <v>446</v>
      </c>
      <c r="M217" s="39" t="s">
        <v>895</v>
      </c>
      <c r="N217" s="39"/>
      <c r="O217" s="44" t="s">
        <v>337</v>
      </c>
      <c r="P217" s="39" t="s">
        <v>521</v>
      </c>
      <c r="Q217" s="22"/>
      <c r="R217" s="22">
        <v>7.5</v>
      </c>
      <c r="S217" s="22">
        <v>20555</v>
      </c>
    </row>
    <row r="218" spans="1:19" ht="12.75">
      <c r="A218" s="39"/>
      <c r="B218" s="39"/>
      <c r="C218" s="39"/>
      <c r="D218" s="39"/>
      <c r="E218" s="39"/>
      <c r="F218" s="39"/>
      <c r="G218" s="39"/>
      <c r="H218" s="39" t="s">
        <v>203</v>
      </c>
      <c r="I218" s="40">
        <v>45031</v>
      </c>
      <c r="J218" s="39" t="s">
        <v>25</v>
      </c>
      <c r="K218" s="39"/>
      <c r="L218" s="39" t="s">
        <v>446</v>
      </c>
      <c r="M218" s="39" t="s">
        <v>895</v>
      </c>
      <c r="N218" s="39"/>
      <c r="O218" s="44" t="s">
        <v>337</v>
      </c>
      <c r="P218" s="39" t="s">
        <v>521</v>
      </c>
      <c r="Q218" s="22"/>
      <c r="R218" s="22">
        <v>7.5</v>
      </c>
      <c r="S218" s="22">
        <v>20547.5</v>
      </c>
    </row>
    <row r="219" spans="1:19" ht="12.75">
      <c r="A219" s="39"/>
      <c r="B219" s="39"/>
      <c r="C219" s="39"/>
      <c r="D219" s="39"/>
      <c r="E219" s="39"/>
      <c r="F219" s="39"/>
      <c r="G219" s="39"/>
      <c r="H219" s="39" t="s">
        <v>203</v>
      </c>
      <c r="I219" s="40">
        <v>45061</v>
      </c>
      <c r="J219" s="39" t="s">
        <v>25</v>
      </c>
      <c r="K219" s="39"/>
      <c r="L219" s="39" t="s">
        <v>446</v>
      </c>
      <c r="M219" s="39" t="s">
        <v>895</v>
      </c>
      <c r="N219" s="39"/>
      <c r="O219" s="44" t="s">
        <v>337</v>
      </c>
      <c r="P219" s="39" t="s">
        <v>521</v>
      </c>
      <c r="Q219" s="22"/>
      <c r="R219" s="22">
        <v>7.5</v>
      </c>
      <c r="S219" s="22">
        <v>20540</v>
      </c>
    </row>
    <row r="220" spans="1:19" ht="12.75">
      <c r="A220" s="39"/>
      <c r="B220" s="39"/>
      <c r="C220" s="39"/>
      <c r="D220" s="39"/>
      <c r="E220" s="39"/>
      <c r="F220" s="39"/>
      <c r="G220" s="39"/>
      <c r="H220" s="39" t="s">
        <v>203</v>
      </c>
      <c r="I220" s="40">
        <v>45092</v>
      </c>
      <c r="J220" s="39" t="s">
        <v>25</v>
      </c>
      <c r="K220" s="39"/>
      <c r="L220" s="39" t="s">
        <v>446</v>
      </c>
      <c r="M220" s="39" t="s">
        <v>895</v>
      </c>
      <c r="N220" s="39"/>
      <c r="O220" s="44" t="s">
        <v>337</v>
      </c>
      <c r="P220" s="39" t="s">
        <v>521</v>
      </c>
      <c r="Q220" s="22"/>
      <c r="R220" s="22">
        <v>7.5</v>
      </c>
      <c r="S220" s="22">
        <v>20532.5</v>
      </c>
    </row>
    <row r="221" spans="1:19" ht="12.75">
      <c r="A221" s="39"/>
      <c r="B221" s="39"/>
      <c r="C221" s="39"/>
      <c r="D221" s="39"/>
      <c r="E221" s="39"/>
      <c r="F221" s="39"/>
      <c r="G221" s="39"/>
      <c r="H221" s="39" t="s">
        <v>203</v>
      </c>
      <c r="I221" s="40">
        <v>45122</v>
      </c>
      <c r="J221" s="39" t="s">
        <v>25</v>
      </c>
      <c r="K221" s="39"/>
      <c r="L221" s="39" t="s">
        <v>446</v>
      </c>
      <c r="M221" s="39" t="s">
        <v>895</v>
      </c>
      <c r="N221" s="39"/>
      <c r="O221" s="44" t="s">
        <v>337</v>
      </c>
      <c r="P221" s="39" t="s">
        <v>521</v>
      </c>
      <c r="Q221" s="22"/>
      <c r="R221" s="22">
        <v>7.5</v>
      </c>
      <c r="S221" s="22">
        <v>20525</v>
      </c>
    </row>
    <row r="222" spans="1:19" ht="12.75">
      <c r="A222" s="39"/>
      <c r="B222" s="39"/>
      <c r="C222" s="39"/>
      <c r="D222" s="39"/>
      <c r="E222" s="39"/>
      <c r="F222" s="39"/>
      <c r="G222" s="39"/>
      <c r="H222" s="39" t="s">
        <v>203</v>
      </c>
      <c r="I222" s="40">
        <v>45153</v>
      </c>
      <c r="J222" s="39" t="s">
        <v>25</v>
      </c>
      <c r="K222" s="39"/>
      <c r="L222" s="39" t="s">
        <v>446</v>
      </c>
      <c r="M222" s="39" t="s">
        <v>895</v>
      </c>
      <c r="N222" s="39"/>
      <c r="O222" s="44" t="s">
        <v>337</v>
      </c>
      <c r="P222" s="39" t="s">
        <v>521</v>
      </c>
      <c r="Q222" s="22"/>
      <c r="R222" s="22">
        <v>7.5</v>
      </c>
      <c r="S222" s="22">
        <v>20517.5</v>
      </c>
    </row>
    <row r="223" spans="1:19" ht="13.5" thickBot="1">
      <c r="A223" s="39"/>
      <c r="B223" s="39"/>
      <c r="C223" s="39"/>
      <c r="D223" s="39"/>
      <c r="E223" s="39"/>
      <c r="F223" s="39"/>
      <c r="G223" s="39"/>
      <c r="H223" s="39" t="s">
        <v>203</v>
      </c>
      <c r="I223" s="40">
        <v>45184</v>
      </c>
      <c r="J223" s="39" t="s">
        <v>25</v>
      </c>
      <c r="K223" s="39"/>
      <c r="L223" s="39" t="s">
        <v>446</v>
      </c>
      <c r="M223" s="39" t="s">
        <v>895</v>
      </c>
      <c r="N223" s="39"/>
      <c r="O223" s="44" t="s">
        <v>337</v>
      </c>
      <c r="P223" s="39" t="s">
        <v>521</v>
      </c>
      <c r="Q223" s="31"/>
      <c r="R223" s="31">
        <v>7.5</v>
      </c>
      <c r="S223" s="31">
        <v>20510</v>
      </c>
    </row>
    <row r="224" spans="1:19" ht="12.75">
      <c r="A224" s="39"/>
      <c r="B224" s="39"/>
      <c r="C224" s="39"/>
      <c r="D224" s="39" t="s">
        <v>771</v>
      </c>
      <c r="E224" s="39"/>
      <c r="F224" s="39"/>
      <c r="G224" s="39"/>
      <c r="H224" s="39"/>
      <c r="I224" s="40"/>
      <c r="J224" s="39"/>
      <c r="K224" s="39"/>
      <c r="L224" s="39"/>
      <c r="M224" s="39"/>
      <c r="N224" s="39"/>
      <c r="O224" s="45"/>
      <c r="P224" s="39"/>
      <c r="Q224" s="22">
        <f>ROUND(SUM(Q210:Q223),5)</f>
        <v>100</v>
      </c>
      <c r="R224" s="22">
        <f>ROUND(SUM(R210:R223),5)</f>
        <v>90</v>
      </c>
      <c r="S224" s="22">
        <f>S223</f>
        <v>20510</v>
      </c>
    </row>
    <row r="225" spans="1:19" ht="12.75">
      <c r="A225" s="16"/>
      <c r="B225" s="16"/>
      <c r="C225" s="16"/>
      <c r="D225" s="16" t="s">
        <v>772</v>
      </c>
      <c r="E225" s="16"/>
      <c r="F225" s="16"/>
      <c r="G225" s="16"/>
      <c r="H225" s="16"/>
      <c r="I225" s="37"/>
      <c r="J225" s="16"/>
      <c r="K225" s="16"/>
      <c r="L225" s="16"/>
      <c r="M225" s="16"/>
      <c r="N225" s="16"/>
      <c r="O225" s="43"/>
      <c r="P225" s="16"/>
      <c r="Q225" s="38"/>
      <c r="R225" s="38"/>
      <c r="S225" s="38">
        <v>0</v>
      </c>
    </row>
    <row r="226" spans="1:19" ht="13.5" thickBot="1">
      <c r="A226" s="39"/>
      <c r="B226" s="39"/>
      <c r="C226" s="39"/>
      <c r="D226" s="39" t="s">
        <v>773</v>
      </c>
      <c r="E226" s="39"/>
      <c r="F226" s="39"/>
      <c r="G226" s="39"/>
      <c r="H226" s="39"/>
      <c r="I226" s="40"/>
      <c r="J226" s="39"/>
      <c r="K226" s="39"/>
      <c r="L226" s="39"/>
      <c r="M226" s="39"/>
      <c r="N226" s="39"/>
      <c r="O226" s="45"/>
      <c r="P226" s="39"/>
      <c r="Q226" s="31"/>
      <c r="R226" s="31"/>
      <c r="S226" s="31">
        <f>S225</f>
        <v>0</v>
      </c>
    </row>
    <row r="227" spans="1:19" ht="12.75">
      <c r="A227" s="39"/>
      <c r="B227" s="39"/>
      <c r="C227" s="39" t="s">
        <v>301</v>
      </c>
      <c r="D227" s="39"/>
      <c r="E227" s="39"/>
      <c r="F227" s="39"/>
      <c r="G227" s="39"/>
      <c r="H227" s="39"/>
      <c r="I227" s="40"/>
      <c r="J227" s="39"/>
      <c r="K227" s="39"/>
      <c r="L227" s="39"/>
      <c r="M227" s="39"/>
      <c r="N227" s="39"/>
      <c r="O227" s="45"/>
      <c r="P227" s="39"/>
      <c r="Q227" s="22">
        <f>ROUND(Q204+Q209+Q224+Q226,5)</f>
        <v>37537.92</v>
      </c>
      <c r="R227" s="22">
        <f>ROUND(R204+R209+R224+R226,5)</f>
        <v>128822.65</v>
      </c>
      <c r="S227" s="22">
        <f>ROUND(S204+S209+S224+S226,5)</f>
        <v>128765.67</v>
      </c>
    </row>
    <row r="228" spans="1:19" ht="12.75">
      <c r="A228" s="16"/>
      <c r="B228" s="16"/>
      <c r="C228" s="16" t="s">
        <v>302</v>
      </c>
      <c r="D228" s="16"/>
      <c r="E228" s="16"/>
      <c r="F228" s="16"/>
      <c r="G228" s="16"/>
      <c r="H228" s="16"/>
      <c r="I228" s="37"/>
      <c r="J228" s="16"/>
      <c r="K228" s="16"/>
      <c r="L228" s="16"/>
      <c r="M228" s="16"/>
      <c r="N228" s="16"/>
      <c r="O228" s="43"/>
      <c r="P228" s="16"/>
      <c r="Q228" s="38"/>
      <c r="R228" s="38"/>
      <c r="S228" s="38">
        <v>960</v>
      </c>
    </row>
    <row r="229" spans="1:19" ht="12.75">
      <c r="A229" s="16"/>
      <c r="B229" s="16"/>
      <c r="C229" s="16"/>
      <c r="D229" s="16" t="s">
        <v>302</v>
      </c>
      <c r="E229" s="16"/>
      <c r="F229" s="16"/>
      <c r="G229" s="16"/>
      <c r="H229" s="16"/>
      <c r="I229" s="37"/>
      <c r="J229" s="16"/>
      <c r="K229" s="16"/>
      <c r="L229" s="16"/>
      <c r="M229" s="16"/>
      <c r="N229" s="16"/>
      <c r="O229" s="43"/>
      <c r="P229" s="16"/>
      <c r="Q229" s="38"/>
      <c r="R229" s="38"/>
      <c r="S229" s="38">
        <v>960</v>
      </c>
    </row>
    <row r="230" spans="1:19" ht="12.75">
      <c r="A230" s="39"/>
      <c r="B230" s="39"/>
      <c r="C230" s="39"/>
      <c r="D230" s="39"/>
      <c r="E230" s="39"/>
      <c r="F230" s="39"/>
      <c r="G230" s="39"/>
      <c r="H230" s="39" t="s">
        <v>200</v>
      </c>
      <c r="I230" s="40">
        <v>44845</v>
      </c>
      <c r="J230" s="39" t="s">
        <v>598</v>
      </c>
      <c r="K230" s="39"/>
      <c r="L230" s="39" t="s">
        <v>683</v>
      </c>
      <c r="M230" s="39"/>
      <c r="N230" s="39" t="s">
        <v>746</v>
      </c>
      <c r="O230" s="44"/>
      <c r="P230" s="39" t="s">
        <v>495</v>
      </c>
      <c r="Q230" s="22">
        <v>480</v>
      </c>
      <c r="R230" s="22"/>
      <c r="S230" s="22">
        <v>1440</v>
      </c>
    </row>
    <row r="231" spans="1:19" ht="12.75">
      <c r="A231" s="39"/>
      <c r="B231" s="39"/>
      <c r="C231" s="39"/>
      <c r="D231" s="39"/>
      <c r="E231" s="39"/>
      <c r="F231" s="39"/>
      <c r="G231" s="39"/>
      <c r="H231" s="39" t="s">
        <v>398</v>
      </c>
      <c r="I231" s="40">
        <v>44848</v>
      </c>
      <c r="J231" s="39"/>
      <c r="K231" s="39"/>
      <c r="L231" s="39" t="s">
        <v>683</v>
      </c>
      <c r="M231" s="39"/>
      <c r="N231" s="39"/>
      <c r="O231" s="44"/>
      <c r="P231" s="39" t="s">
        <v>747</v>
      </c>
      <c r="Q231" s="22"/>
      <c r="R231" s="22">
        <v>960</v>
      </c>
      <c r="S231" s="22">
        <v>480</v>
      </c>
    </row>
    <row r="232" spans="1:19" ht="12.75">
      <c r="A232" s="39"/>
      <c r="B232" s="39"/>
      <c r="C232" s="39"/>
      <c r="D232" s="39"/>
      <c r="E232" s="39"/>
      <c r="F232" s="39"/>
      <c r="G232" s="39"/>
      <c r="H232" s="39" t="s">
        <v>200</v>
      </c>
      <c r="I232" s="40">
        <v>44851</v>
      </c>
      <c r="J232" s="39" t="s">
        <v>583</v>
      </c>
      <c r="K232" s="39"/>
      <c r="L232" s="39" t="s">
        <v>669</v>
      </c>
      <c r="M232" s="39"/>
      <c r="N232" s="39"/>
      <c r="O232" s="44"/>
      <c r="P232" s="39" t="s">
        <v>495</v>
      </c>
      <c r="Q232" s="22">
        <v>376.53</v>
      </c>
      <c r="R232" s="22"/>
      <c r="S232" s="22">
        <v>856.53</v>
      </c>
    </row>
    <row r="233" spans="1:19" ht="12.75">
      <c r="A233" s="39"/>
      <c r="B233" s="39"/>
      <c r="C233" s="39"/>
      <c r="D233" s="39"/>
      <c r="E233" s="39"/>
      <c r="F233" s="39"/>
      <c r="G233" s="39"/>
      <c r="H233" s="39" t="s">
        <v>200</v>
      </c>
      <c r="I233" s="40">
        <v>44876</v>
      </c>
      <c r="J233" s="39" t="s">
        <v>599</v>
      </c>
      <c r="K233" s="39"/>
      <c r="L233" s="39" t="s">
        <v>683</v>
      </c>
      <c r="M233" s="39"/>
      <c r="N233" s="39" t="s">
        <v>746</v>
      </c>
      <c r="O233" s="44"/>
      <c r="P233" s="39" t="s">
        <v>495</v>
      </c>
      <c r="Q233" s="22">
        <v>480</v>
      </c>
      <c r="R233" s="22"/>
      <c r="S233" s="22">
        <v>1336.53</v>
      </c>
    </row>
    <row r="234" spans="1:19" ht="12.75">
      <c r="A234" s="39"/>
      <c r="B234" s="39"/>
      <c r="C234" s="39"/>
      <c r="D234" s="39"/>
      <c r="E234" s="39"/>
      <c r="F234" s="39"/>
      <c r="G234" s="39"/>
      <c r="H234" s="39" t="s">
        <v>200</v>
      </c>
      <c r="I234" s="40">
        <v>44877</v>
      </c>
      <c r="J234" s="39" t="s">
        <v>633</v>
      </c>
      <c r="K234" s="39"/>
      <c r="L234" s="39" t="s">
        <v>687</v>
      </c>
      <c r="M234" s="39"/>
      <c r="N234" s="39" t="s">
        <v>746</v>
      </c>
      <c r="O234" s="44"/>
      <c r="P234" s="39" t="s">
        <v>495</v>
      </c>
      <c r="Q234" s="22">
        <v>250</v>
      </c>
      <c r="R234" s="22"/>
      <c r="S234" s="22">
        <v>1586.53</v>
      </c>
    </row>
    <row r="235" spans="1:19" ht="12.75">
      <c r="A235" s="39"/>
      <c r="B235" s="39"/>
      <c r="C235" s="39"/>
      <c r="D235" s="39"/>
      <c r="E235" s="39"/>
      <c r="F235" s="39"/>
      <c r="G235" s="39"/>
      <c r="H235" s="39" t="s">
        <v>398</v>
      </c>
      <c r="I235" s="40">
        <v>44891</v>
      </c>
      <c r="J235" s="39"/>
      <c r="K235" s="39"/>
      <c r="L235" s="39" t="s">
        <v>669</v>
      </c>
      <c r="M235" s="39"/>
      <c r="N235" s="39"/>
      <c r="O235" s="44"/>
      <c r="P235" s="39" t="s">
        <v>748</v>
      </c>
      <c r="Q235" s="22"/>
      <c r="R235" s="22">
        <v>376.53</v>
      </c>
      <c r="S235" s="22">
        <v>1210</v>
      </c>
    </row>
    <row r="236" spans="1:19" ht="12.75">
      <c r="A236" s="39"/>
      <c r="B236" s="39"/>
      <c r="C236" s="39"/>
      <c r="D236" s="39"/>
      <c r="E236" s="39"/>
      <c r="F236" s="39"/>
      <c r="G236" s="39"/>
      <c r="H236" s="39" t="s">
        <v>200</v>
      </c>
      <c r="I236" s="40">
        <v>44904</v>
      </c>
      <c r="J236" s="39" t="s">
        <v>595</v>
      </c>
      <c r="K236" s="39"/>
      <c r="L236" s="39" t="s">
        <v>680</v>
      </c>
      <c r="M236" s="39"/>
      <c r="N236" s="39" t="s">
        <v>744</v>
      </c>
      <c r="O236" s="44"/>
      <c r="P236" s="39" t="s">
        <v>495</v>
      </c>
      <c r="Q236" s="22">
        <v>1886.46</v>
      </c>
      <c r="R236" s="22"/>
      <c r="S236" s="22">
        <v>3096.46</v>
      </c>
    </row>
    <row r="237" spans="1:19" ht="12.75">
      <c r="A237" s="39"/>
      <c r="B237" s="39"/>
      <c r="C237" s="39"/>
      <c r="D237" s="39"/>
      <c r="E237" s="39"/>
      <c r="F237" s="39"/>
      <c r="G237" s="39"/>
      <c r="H237" s="39" t="s">
        <v>200</v>
      </c>
      <c r="I237" s="40">
        <v>44906</v>
      </c>
      <c r="J237" s="39" t="s">
        <v>600</v>
      </c>
      <c r="K237" s="39"/>
      <c r="L237" s="39" t="s">
        <v>683</v>
      </c>
      <c r="M237" s="39"/>
      <c r="N237" s="39" t="s">
        <v>746</v>
      </c>
      <c r="O237" s="44"/>
      <c r="P237" s="39" t="s">
        <v>495</v>
      </c>
      <c r="Q237" s="22">
        <v>480</v>
      </c>
      <c r="R237" s="22"/>
      <c r="S237" s="22">
        <v>3576.46</v>
      </c>
    </row>
    <row r="238" spans="1:19" ht="12.75">
      <c r="A238" s="39"/>
      <c r="B238" s="39"/>
      <c r="C238" s="39"/>
      <c r="D238" s="39"/>
      <c r="E238" s="39"/>
      <c r="F238" s="39"/>
      <c r="G238" s="39"/>
      <c r="H238" s="39" t="s">
        <v>200</v>
      </c>
      <c r="I238" s="40">
        <v>44914</v>
      </c>
      <c r="J238" s="39" t="s">
        <v>634</v>
      </c>
      <c r="K238" s="39"/>
      <c r="L238" s="39" t="s">
        <v>688</v>
      </c>
      <c r="M238" s="39"/>
      <c r="N238" s="39" t="s">
        <v>746</v>
      </c>
      <c r="O238" s="44"/>
      <c r="P238" s="39" t="s">
        <v>495</v>
      </c>
      <c r="Q238" s="22">
        <v>635</v>
      </c>
      <c r="R238" s="22"/>
      <c r="S238" s="22">
        <v>4211.46</v>
      </c>
    </row>
    <row r="239" spans="1:19" ht="12.75">
      <c r="A239" s="39"/>
      <c r="B239" s="39"/>
      <c r="C239" s="39"/>
      <c r="D239" s="39"/>
      <c r="E239" s="39"/>
      <c r="F239" s="39"/>
      <c r="G239" s="39"/>
      <c r="H239" s="39" t="s">
        <v>398</v>
      </c>
      <c r="I239" s="40">
        <v>44914</v>
      </c>
      <c r="J239" s="39"/>
      <c r="K239" s="39"/>
      <c r="L239" s="39" t="s">
        <v>688</v>
      </c>
      <c r="M239" s="39"/>
      <c r="N239" s="39"/>
      <c r="O239" s="44"/>
      <c r="P239" s="39" t="s">
        <v>748</v>
      </c>
      <c r="Q239" s="22"/>
      <c r="R239" s="22">
        <v>635</v>
      </c>
      <c r="S239" s="22">
        <v>3576.46</v>
      </c>
    </row>
    <row r="240" spans="1:19" ht="12.75">
      <c r="A240" s="39"/>
      <c r="B240" s="39"/>
      <c r="C240" s="39"/>
      <c r="D240" s="39"/>
      <c r="E240" s="39"/>
      <c r="F240" s="39"/>
      <c r="G240" s="39"/>
      <c r="H240" s="39" t="s">
        <v>200</v>
      </c>
      <c r="I240" s="40">
        <v>44926</v>
      </c>
      <c r="J240" s="39" t="s">
        <v>662</v>
      </c>
      <c r="K240" s="39"/>
      <c r="L240" s="39" t="s">
        <v>683</v>
      </c>
      <c r="M240" s="39" t="s">
        <v>896</v>
      </c>
      <c r="N240" s="39"/>
      <c r="O240" s="44"/>
      <c r="P240" s="39" t="s">
        <v>495</v>
      </c>
      <c r="Q240" s="22">
        <v>6.58</v>
      </c>
      <c r="R240" s="22"/>
      <c r="S240" s="22">
        <v>3583.04</v>
      </c>
    </row>
    <row r="241" spans="1:19" ht="12.75">
      <c r="A241" s="39"/>
      <c r="B241" s="39"/>
      <c r="C241" s="39"/>
      <c r="D241" s="39"/>
      <c r="E241" s="39"/>
      <c r="F241" s="39"/>
      <c r="G241" s="39"/>
      <c r="H241" s="39" t="s">
        <v>398</v>
      </c>
      <c r="I241" s="40">
        <v>44941</v>
      </c>
      <c r="J241" s="39"/>
      <c r="K241" s="39"/>
      <c r="L241" s="39" t="s">
        <v>683</v>
      </c>
      <c r="M241" s="39"/>
      <c r="N241" s="39"/>
      <c r="O241" s="44"/>
      <c r="P241" s="39" t="s">
        <v>747</v>
      </c>
      <c r="Q241" s="22"/>
      <c r="R241" s="22">
        <v>966.58</v>
      </c>
      <c r="S241" s="22">
        <v>2616.46</v>
      </c>
    </row>
    <row r="242" spans="1:19" ht="12.75">
      <c r="A242" s="39"/>
      <c r="B242" s="39"/>
      <c r="C242" s="39"/>
      <c r="D242" s="39"/>
      <c r="E242" s="39"/>
      <c r="F242" s="39"/>
      <c r="G242" s="39"/>
      <c r="H242" s="39" t="s">
        <v>398</v>
      </c>
      <c r="I242" s="40">
        <v>44942</v>
      </c>
      <c r="J242" s="39"/>
      <c r="K242" s="39"/>
      <c r="L242" s="39" t="s">
        <v>680</v>
      </c>
      <c r="M242" s="39"/>
      <c r="N242" s="39"/>
      <c r="O242" s="44"/>
      <c r="P242" s="39" t="s">
        <v>748</v>
      </c>
      <c r="Q242" s="22"/>
      <c r="R242" s="22">
        <v>1886.46</v>
      </c>
      <c r="S242" s="22">
        <v>730</v>
      </c>
    </row>
    <row r="243" spans="1:19" ht="12.75">
      <c r="A243" s="39"/>
      <c r="B243" s="39"/>
      <c r="C243" s="39"/>
      <c r="D243" s="39"/>
      <c r="E243" s="39"/>
      <c r="F243" s="39"/>
      <c r="G243" s="39"/>
      <c r="H243" s="39" t="s">
        <v>200</v>
      </c>
      <c r="I243" s="40">
        <v>44953</v>
      </c>
      <c r="J243" s="39" t="s">
        <v>635</v>
      </c>
      <c r="K243" s="39"/>
      <c r="L243" s="39" t="s">
        <v>677</v>
      </c>
      <c r="M243" s="39"/>
      <c r="N243" s="39" t="s">
        <v>746</v>
      </c>
      <c r="O243" s="44"/>
      <c r="P243" s="39" t="s">
        <v>495</v>
      </c>
      <c r="Q243" s="22">
        <v>215</v>
      </c>
      <c r="R243" s="22"/>
      <c r="S243" s="22">
        <v>945</v>
      </c>
    </row>
    <row r="244" spans="1:19" ht="12.75">
      <c r="A244" s="39"/>
      <c r="B244" s="39"/>
      <c r="C244" s="39"/>
      <c r="D244" s="39"/>
      <c r="E244" s="39"/>
      <c r="F244" s="39"/>
      <c r="G244" s="39"/>
      <c r="H244" s="39" t="s">
        <v>200</v>
      </c>
      <c r="I244" s="40">
        <v>44956</v>
      </c>
      <c r="J244" s="39" t="s">
        <v>601</v>
      </c>
      <c r="K244" s="39"/>
      <c r="L244" s="39" t="s">
        <v>683</v>
      </c>
      <c r="M244" s="39"/>
      <c r="N244" s="39" t="s">
        <v>746</v>
      </c>
      <c r="O244" s="44"/>
      <c r="P244" s="39" t="s">
        <v>495</v>
      </c>
      <c r="Q244" s="22">
        <v>480</v>
      </c>
      <c r="R244" s="22"/>
      <c r="S244" s="22">
        <v>1425</v>
      </c>
    </row>
    <row r="245" spans="1:19" ht="12.75">
      <c r="A245" s="39"/>
      <c r="B245" s="39"/>
      <c r="C245" s="39"/>
      <c r="D245" s="39"/>
      <c r="E245" s="39"/>
      <c r="F245" s="39"/>
      <c r="G245" s="39"/>
      <c r="H245" s="39" t="s">
        <v>398</v>
      </c>
      <c r="I245" s="40">
        <v>44957</v>
      </c>
      <c r="J245" s="39"/>
      <c r="K245" s="39"/>
      <c r="L245" s="39" t="s">
        <v>677</v>
      </c>
      <c r="M245" s="39"/>
      <c r="N245" s="39"/>
      <c r="O245" s="44"/>
      <c r="P245" s="39" t="s">
        <v>748</v>
      </c>
      <c r="Q245" s="22"/>
      <c r="R245" s="22">
        <v>215</v>
      </c>
      <c r="S245" s="22">
        <v>1210</v>
      </c>
    </row>
    <row r="246" spans="1:19" ht="12.75">
      <c r="A246" s="39"/>
      <c r="B246" s="39"/>
      <c r="C246" s="39"/>
      <c r="D246" s="39"/>
      <c r="E246" s="39"/>
      <c r="F246" s="39"/>
      <c r="G246" s="39"/>
      <c r="H246" s="39" t="s">
        <v>398</v>
      </c>
      <c r="I246" s="40">
        <v>44963</v>
      </c>
      <c r="J246" s="39" t="s">
        <v>804</v>
      </c>
      <c r="K246" s="39"/>
      <c r="L246" s="39" t="s">
        <v>683</v>
      </c>
      <c r="M246" s="39"/>
      <c r="N246" s="39"/>
      <c r="O246" s="44"/>
      <c r="P246" s="39" t="s">
        <v>747</v>
      </c>
      <c r="Q246" s="22"/>
      <c r="R246" s="22">
        <v>480</v>
      </c>
      <c r="S246" s="22">
        <v>730</v>
      </c>
    </row>
    <row r="247" spans="1:19" ht="12.75">
      <c r="A247" s="39"/>
      <c r="B247" s="39"/>
      <c r="C247" s="39"/>
      <c r="D247" s="39"/>
      <c r="E247" s="39"/>
      <c r="F247" s="39"/>
      <c r="G247" s="39"/>
      <c r="H247" s="39" t="s">
        <v>200</v>
      </c>
      <c r="I247" s="40">
        <v>44968</v>
      </c>
      <c r="J247" s="39" t="s">
        <v>580</v>
      </c>
      <c r="K247" s="39"/>
      <c r="L247" s="39" t="s">
        <v>666</v>
      </c>
      <c r="M247" s="39"/>
      <c r="N247" s="39" t="s">
        <v>744</v>
      </c>
      <c r="O247" s="44"/>
      <c r="P247" s="39" t="s">
        <v>495</v>
      </c>
      <c r="Q247" s="22">
        <v>3126.56</v>
      </c>
      <c r="R247" s="22"/>
      <c r="S247" s="22">
        <v>3856.56</v>
      </c>
    </row>
    <row r="248" spans="1:19" ht="12.75">
      <c r="A248" s="39"/>
      <c r="B248" s="39"/>
      <c r="C248" s="39"/>
      <c r="D248" s="39"/>
      <c r="E248" s="39"/>
      <c r="F248" s="39"/>
      <c r="G248" s="39"/>
      <c r="H248" s="39" t="s">
        <v>200</v>
      </c>
      <c r="I248" s="40">
        <v>44985</v>
      </c>
      <c r="J248" s="39" t="s">
        <v>602</v>
      </c>
      <c r="K248" s="39"/>
      <c r="L248" s="39" t="s">
        <v>683</v>
      </c>
      <c r="M248" s="39"/>
      <c r="N248" s="39" t="s">
        <v>746</v>
      </c>
      <c r="O248" s="44"/>
      <c r="P248" s="39" t="s">
        <v>495</v>
      </c>
      <c r="Q248" s="22">
        <v>480</v>
      </c>
      <c r="R248" s="22"/>
      <c r="S248" s="22">
        <v>4336.56</v>
      </c>
    </row>
    <row r="249" spans="1:19" ht="12.75">
      <c r="A249" s="39"/>
      <c r="B249" s="39"/>
      <c r="C249" s="39"/>
      <c r="D249" s="39"/>
      <c r="E249" s="39"/>
      <c r="F249" s="39"/>
      <c r="G249" s="39"/>
      <c r="H249" s="39" t="s">
        <v>398</v>
      </c>
      <c r="I249" s="40">
        <v>44988</v>
      </c>
      <c r="J249" s="39" t="s">
        <v>845</v>
      </c>
      <c r="K249" s="39"/>
      <c r="L249" s="39" t="s">
        <v>666</v>
      </c>
      <c r="M249" s="39"/>
      <c r="N249" s="39"/>
      <c r="O249" s="44"/>
      <c r="P249" s="39" t="s">
        <v>747</v>
      </c>
      <c r="Q249" s="22"/>
      <c r="R249" s="22">
        <v>2700</v>
      </c>
      <c r="S249" s="22">
        <v>1636.56</v>
      </c>
    </row>
    <row r="250" spans="1:19" ht="12.75">
      <c r="A250" s="39"/>
      <c r="B250" s="39"/>
      <c r="C250" s="39"/>
      <c r="D250" s="39"/>
      <c r="E250" s="39"/>
      <c r="F250" s="39"/>
      <c r="G250" s="39"/>
      <c r="H250" s="39" t="s">
        <v>398</v>
      </c>
      <c r="I250" s="40">
        <v>44988</v>
      </c>
      <c r="J250" s="39" t="s">
        <v>817</v>
      </c>
      <c r="K250" s="39"/>
      <c r="L250" s="39" t="s">
        <v>683</v>
      </c>
      <c r="M250" s="39"/>
      <c r="N250" s="39"/>
      <c r="O250" s="44"/>
      <c r="P250" s="39" t="s">
        <v>747</v>
      </c>
      <c r="Q250" s="22"/>
      <c r="R250" s="22">
        <v>480</v>
      </c>
      <c r="S250" s="22">
        <v>1156.56</v>
      </c>
    </row>
    <row r="251" spans="1:19" ht="12.75">
      <c r="A251" s="39"/>
      <c r="B251" s="39"/>
      <c r="C251" s="39"/>
      <c r="D251" s="39"/>
      <c r="E251" s="39"/>
      <c r="F251" s="39"/>
      <c r="G251" s="39"/>
      <c r="H251" s="39" t="s">
        <v>398</v>
      </c>
      <c r="I251" s="40">
        <v>44996</v>
      </c>
      <c r="J251" s="39"/>
      <c r="K251" s="39"/>
      <c r="L251" s="39" t="s">
        <v>666</v>
      </c>
      <c r="M251" s="39"/>
      <c r="N251" s="39"/>
      <c r="O251" s="44"/>
      <c r="P251" s="39" t="s">
        <v>747</v>
      </c>
      <c r="Q251" s="22"/>
      <c r="R251" s="22">
        <v>426.56</v>
      </c>
      <c r="S251" s="22">
        <v>730</v>
      </c>
    </row>
    <row r="252" spans="1:19" ht="12.75">
      <c r="A252" s="39"/>
      <c r="B252" s="39"/>
      <c r="C252" s="39"/>
      <c r="D252" s="39"/>
      <c r="E252" s="39"/>
      <c r="F252" s="39"/>
      <c r="G252" s="39"/>
      <c r="H252" s="39" t="s">
        <v>200</v>
      </c>
      <c r="I252" s="40">
        <v>45016</v>
      </c>
      <c r="J252" s="39" t="s">
        <v>603</v>
      </c>
      <c r="K252" s="39"/>
      <c r="L252" s="39" t="s">
        <v>684</v>
      </c>
      <c r="M252" s="39"/>
      <c r="N252" s="39" t="s">
        <v>746</v>
      </c>
      <c r="O252" s="44"/>
      <c r="P252" s="39" t="s">
        <v>495</v>
      </c>
      <c r="Q252" s="22">
        <v>240</v>
      </c>
      <c r="R252" s="22"/>
      <c r="S252" s="22">
        <v>970</v>
      </c>
    </row>
    <row r="253" spans="1:19" ht="12.75">
      <c r="A253" s="39"/>
      <c r="B253" s="39"/>
      <c r="C253" s="39"/>
      <c r="D253" s="39"/>
      <c r="E253" s="39"/>
      <c r="F253" s="39"/>
      <c r="G253" s="39"/>
      <c r="H253" s="39" t="s">
        <v>200</v>
      </c>
      <c r="I253" s="40">
        <v>45016</v>
      </c>
      <c r="J253" s="39" t="s">
        <v>604</v>
      </c>
      <c r="K253" s="39"/>
      <c r="L253" s="39" t="s">
        <v>683</v>
      </c>
      <c r="M253" s="39"/>
      <c r="N253" s="39" t="s">
        <v>746</v>
      </c>
      <c r="O253" s="44"/>
      <c r="P253" s="39" t="s">
        <v>495</v>
      </c>
      <c r="Q253" s="22">
        <v>480</v>
      </c>
      <c r="R253" s="22"/>
      <c r="S253" s="22">
        <v>1450</v>
      </c>
    </row>
    <row r="254" spans="1:19" ht="12.75">
      <c r="A254" s="39"/>
      <c r="B254" s="39"/>
      <c r="C254" s="39"/>
      <c r="D254" s="39"/>
      <c r="E254" s="39"/>
      <c r="F254" s="39"/>
      <c r="G254" s="39"/>
      <c r="H254" s="39" t="s">
        <v>200</v>
      </c>
      <c r="I254" s="40">
        <v>45016</v>
      </c>
      <c r="J254" s="39" t="s">
        <v>605</v>
      </c>
      <c r="K254" s="39"/>
      <c r="L254" s="39" t="s">
        <v>666</v>
      </c>
      <c r="M254" s="39"/>
      <c r="N254" s="39" t="s">
        <v>746</v>
      </c>
      <c r="O254" s="44"/>
      <c r="P254" s="39" t="s">
        <v>495</v>
      </c>
      <c r="Q254" s="22">
        <v>300</v>
      </c>
      <c r="R254" s="22"/>
      <c r="S254" s="22">
        <v>1750</v>
      </c>
    </row>
    <row r="255" spans="1:19" ht="12.75">
      <c r="A255" s="39"/>
      <c r="B255" s="39"/>
      <c r="C255" s="39"/>
      <c r="D255" s="39"/>
      <c r="E255" s="39"/>
      <c r="F255" s="39"/>
      <c r="G255" s="39"/>
      <c r="H255" s="39" t="s">
        <v>398</v>
      </c>
      <c r="I255" s="40">
        <v>45016</v>
      </c>
      <c r="J255" s="39" t="s">
        <v>827</v>
      </c>
      <c r="K255" s="39"/>
      <c r="L255" s="39" t="s">
        <v>683</v>
      </c>
      <c r="M255" s="39"/>
      <c r="N255" s="39"/>
      <c r="O255" s="44"/>
      <c r="P255" s="39" t="s">
        <v>747</v>
      </c>
      <c r="Q255" s="22"/>
      <c r="R255" s="22">
        <v>480</v>
      </c>
      <c r="S255" s="22">
        <v>1270</v>
      </c>
    </row>
    <row r="256" spans="1:19" ht="12.75">
      <c r="A256" s="39"/>
      <c r="B256" s="39"/>
      <c r="C256" s="39"/>
      <c r="D256" s="39"/>
      <c r="E256" s="39"/>
      <c r="F256" s="39"/>
      <c r="G256" s="39"/>
      <c r="H256" s="39" t="s">
        <v>398</v>
      </c>
      <c r="I256" s="40">
        <v>45016</v>
      </c>
      <c r="J256" s="39"/>
      <c r="K256" s="39"/>
      <c r="L256" s="39" t="s">
        <v>666</v>
      </c>
      <c r="M256" s="39"/>
      <c r="N256" s="39"/>
      <c r="O256" s="44"/>
      <c r="P256" s="39" t="s">
        <v>747</v>
      </c>
      <c r="Q256" s="22"/>
      <c r="R256" s="22">
        <v>300</v>
      </c>
      <c r="S256" s="22">
        <v>970</v>
      </c>
    </row>
    <row r="257" spans="1:19" ht="12.75">
      <c r="A257" s="39"/>
      <c r="B257" s="39"/>
      <c r="C257" s="39"/>
      <c r="D257" s="39"/>
      <c r="E257" s="39"/>
      <c r="F257" s="39"/>
      <c r="G257" s="39"/>
      <c r="H257" s="39" t="s">
        <v>398</v>
      </c>
      <c r="I257" s="40">
        <v>45016</v>
      </c>
      <c r="J257" s="39" t="s">
        <v>846</v>
      </c>
      <c r="K257" s="39"/>
      <c r="L257" s="39" t="s">
        <v>684</v>
      </c>
      <c r="M257" s="39"/>
      <c r="N257" s="39"/>
      <c r="O257" s="44"/>
      <c r="P257" s="39" t="s">
        <v>747</v>
      </c>
      <c r="Q257" s="22"/>
      <c r="R257" s="22">
        <v>240</v>
      </c>
      <c r="S257" s="22">
        <v>730</v>
      </c>
    </row>
    <row r="258" spans="1:19" ht="12.75">
      <c r="A258" s="39"/>
      <c r="B258" s="39"/>
      <c r="C258" s="39"/>
      <c r="D258" s="39"/>
      <c r="E258" s="39"/>
      <c r="F258" s="39"/>
      <c r="G258" s="39"/>
      <c r="H258" s="39" t="s">
        <v>200</v>
      </c>
      <c r="I258" s="40">
        <v>45027</v>
      </c>
      <c r="J258" s="39" t="s">
        <v>577</v>
      </c>
      <c r="K258" s="39"/>
      <c r="L258" s="39" t="s">
        <v>664</v>
      </c>
      <c r="M258" s="39"/>
      <c r="N258" s="39" t="s">
        <v>744</v>
      </c>
      <c r="O258" s="44"/>
      <c r="P258" s="39" t="s">
        <v>495</v>
      </c>
      <c r="Q258" s="22">
        <v>5918.43</v>
      </c>
      <c r="R258" s="22"/>
      <c r="S258" s="22">
        <v>6648.43</v>
      </c>
    </row>
    <row r="259" spans="1:19" ht="12.75">
      <c r="A259" s="39"/>
      <c r="B259" s="39"/>
      <c r="C259" s="39"/>
      <c r="D259" s="39"/>
      <c r="E259" s="39"/>
      <c r="F259" s="39"/>
      <c r="G259" s="39"/>
      <c r="H259" s="39" t="s">
        <v>398</v>
      </c>
      <c r="I259" s="40">
        <v>45027</v>
      </c>
      <c r="J259" s="39" t="s">
        <v>847</v>
      </c>
      <c r="K259" s="39"/>
      <c r="L259" s="39" t="s">
        <v>664</v>
      </c>
      <c r="M259" s="39"/>
      <c r="N259" s="39"/>
      <c r="O259" s="44"/>
      <c r="P259" s="39" t="s">
        <v>747</v>
      </c>
      <c r="Q259" s="22"/>
      <c r="R259" s="22">
        <v>1500</v>
      </c>
      <c r="S259" s="22">
        <v>5148.43</v>
      </c>
    </row>
    <row r="260" spans="1:19" ht="12.75">
      <c r="A260" s="39"/>
      <c r="B260" s="39"/>
      <c r="C260" s="39"/>
      <c r="D260" s="39"/>
      <c r="E260" s="39"/>
      <c r="F260" s="39"/>
      <c r="G260" s="39"/>
      <c r="H260" s="39" t="s">
        <v>398</v>
      </c>
      <c r="I260" s="40">
        <v>45045</v>
      </c>
      <c r="J260" s="39" t="s">
        <v>848</v>
      </c>
      <c r="K260" s="39"/>
      <c r="L260" s="39" t="s">
        <v>664</v>
      </c>
      <c r="M260" s="39"/>
      <c r="N260" s="39"/>
      <c r="O260" s="44"/>
      <c r="P260" s="39" t="s">
        <v>747</v>
      </c>
      <c r="Q260" s="22"/>
      <c r="R260" s="22">
        <v>2000</v>
      </c>
      <c r="S260" s="22">
        <v>3148.43</v>
      </c>
    </row>
    <row r="261" spans="1:19" ht="12.75">
      <c r="A261" s="39"/>
      <c r="B261" s="39"/>
      <c r="C261" s="39"/>
      <c r="D261" s="39"/>
      <c r="E261" s="39"/>
      <c r="F261" s="39"/>
      <c r="G261" s="39"/>
      <c r="H261" s="39" t="s">
        <v>200</v>
      </c>
      <c r="I261" s="40">
        <v>45046</v>
      </c>
      <c r="J261" s="39" t="s">
        <v>606</v>
      </c>
      <c r="K261" s="39"/>
      <c r="L261" s="39" t="s">
        <v>684</v>
      </c>
      <c r="M261" s="39"/>
      <c r="N261" s="39" t="s">
        <v>746</v>
      </c>
      <c r="O261" s="44"/>
      <c r="P261" s="39" t="s">
        <v>495</v>
      </c>
      <c r="Q261" s="22">
        <v>240</v>
      </c>
      <c r="R261" s="22"/>
      <c r="S261" s="22">
        <v>3388.43</v>
      </c>
    </row>
    <row r="262" spans="1:19" ht="12.75">
      <c r="A262" s="39"/>
      <c r="B262" s="39"/>
      <c r="C262" s="39"/>
      <c r="D262" s="39"/>
      <c r="E262" s="39"/>
      <c r="F262" s="39"/>
      <c r="G262" s="39"/>
      <c r="H262" s="39" t="s">
        <v>200</v>
      </c>
      <c r="I262" s="40">
        <v>45046</v>
      </c>
      <c r="J262" s="39" t="s">
        <v>607</v>
      </c>
      <c r="K262" s="39"/>
      <c r="L262" s="39" t="s">
        <v>683</v>
      </c>
      <c r="M262" s="39"/>
      <c r="N262" s="39" t="s">
        <v>746</v>
      </c>
      <c r="O262" s="44"/>
      <c r="P262" s="39" t="s">
        <v>495</v>
      </c>
      <c r="Q262" s="22">
        <v>480</v>
      </c>
      <c r="R262" s="22"/>
      <c r="S262" s="22">
        <v>3868.43</v>
      </c>
    </row>
    <row r="263" spans="1:19" ht="12.75">
      <c r="A263" s="39"/>
      <c r="B263" s="39"/>
      <c r="C263" s="39"/>
      <c r="D263" s="39"/>
      <c r="E263" s="39"/>
      <c r="F263" s="39"/>
      <c r="G263" s="39"/>
      <c r="H263" s="39" t="s">
        <v>200</v>
      </c>
      <c r="I263" s="40">
        <v>45046</v>
      </c>
      <c r="J263" s="39" t="s">
        <v>608</v>
      </c>
      <c r="K263" s="39"/>
      <c r="L263" s="39" t="s">
        <v>666</v>
      </c>
      <c r="M263" s="39"/>
      <c r="N263" s="39" t="s">
        <v>746</v>
      </c>
      <c r="O263" s="44"/>
      <c r="P263" s="39" t="s">
        <v>495</v>
      </c>
      <c r="Q263" s="22">
        <v>300</v>
      </c>
      <c r="R263" s="22"/>
      <c r="S263" s="22">
        <v>4168.43</v>
      </c>
    </row>
    <row r="264" spans="1:19" ht="12.75">
      <c r="A264" s="39"/>
      <c r="B264" s="39"/>
      <c r="C264" s="39"/>
      <c r="D264" s="39"/>
      <c r="E264" s="39"/>
      <c r="F264" s="39"/>
      <c r="G264" s="39"/>
      <c r="H264" s="39" t="s">
        <v>398</v>
      </c>
      <c r="I264" s="40">
        <v>45046</v>
      </c>
      <c r="J264" s="39" t="s">
        <v>838</v>
      </c>
      <c r="K264" s="39"/>
      <c r="L264" s="39" t="s">
        <v>683</v>
      </c>
      <c r="M264" s="39"/>
      <c r="N264" s="39"/>
      <c r="O264" s="44"/>
      <c r="P264" s="39" t="s">
        <v>747</v>
      </c>
      <c r="Q264" s="22"/>
      <c r="R264" s="22">
        <v>480</v>
      </c>
      <c r="S264" s="22">
        <v>3688.43</v>
      </c>
    </row>
    <row r="265" spans="1:19" ht="12.75">
      <c r="A265" s="39"/>
      <c r="B265" s="39"/>
      <c r="C265" s="39"/>
      <c r="D265" s="39"/>
      <c r="E265" s="39"/>
      <c r="F265" s="39"/>
      <c r="G265" s="39"/>
      <c r="H265" s="39" t="s">
        <v>398</v>
      </c>
      <c r="I265" s="40">
        <v>45046</v>
      </c>
      <c r="J265" s="39" t="s">
        <v>849</v>
      </c>
      <c r="K265" s="39"/>
      <c r="L265" s="39" t="s">
        <v>684</v>
      </c>
      <c r="M265" s="39"/>
      <c r="N265" s="39"/>
      <c r="O265" s="44"/>
      <c r="P265" s="39" t="s">
        <v>747</v>
      </c>
      <c r="Q265" s="22"/>
      <c r="R265" s="22">
        <v>240</v>
      </c>
      <c r="S265" s="22">
        <v>3448.43</v>
      </c>
    </row>
    <row r="266" spans="1:19" ht="12.75">
      <c r="A266" s="39"/>
      <c r="B266" s="39"/>
      <c r="C266" s="39"/>
      <c r="D266" s="39"/>
      <c r="E266" s="39"/>
      <c r="F266" s="39"/>
      <c r="G266" s="39"/>
      <c r="H266" s="39" t="s">
        <v>200</v>
      </c>
      <c r="I266" s="40">
        <v>45048</v>
      </c>
      <c r="J266" s="39" t="s">
        <v>589</v>
      </c>
      <c r="K266" s="39"/>
      <c r="L266" s="39" t="s">
        <v>675</v>
      </c>
      <c r="M266" s="39"/>
      <c r="N266" s="39" t="s">
        <v>744</v>
      </c>
      <c r="O266" s="44"/>
      <c r="P266" s="39" t="s">
        <v>495</v>
      </c>
      <c r="Q266" s="22">
        <v>484.12</v>
      </c>
      <c r="R266" s="22"/>
      <c r="S266" s="22">
        <v>3932.55</v>
      </c>
    </row>
    <row r="267" spans="1:19" ht="12.75">
      <c r="A267" s="39"/>
      <c r="B267" s="39"/>
      <c r="C267" s="39"/>
      <c r="D267" s="39"/>
      <c r="E267" s="39"/>
      <c r="F267" s="39"/>
      <c r="G267" s="39"/>
      <c r="H267" s="39" t="s">
        <v>200</v>
      </c>
      <c r="I267" s="40">
        <v>45051</v>
      </c>
      <c r="J267" s="39" t="s">
        <v>609</v>
      </c>
      <c r="K267" s="39"/>
      <c r="L267" s="39" t="s">
        <v>685</v>
      </c>
      <c r="M267" s="39"/>
      <c r="N267" s="39"/>
      <c r="O267" s="44"/>
      <c r="P267" s="39" t="s">
        <v>495</v>
      </c>
      <c r="Q267" s="22">
        <v>195.08</v>
      </c>
      <c r="R267" s="22"/>
      <c r="S267" s="22">
        <v>4127.63</v>
      </c>
    </row>
    <row r="268" spans="1:19" ht="12.75">
      <c r="A268" s="39"/>
      <c r="B268" s="39"/>
      <c r="C268" s="39"/>
      <c r="D268" s="39"/>
      <c r="E268" s="39"/>
      <c r="F268" s="39"/>
      <c r="G268" s="39"/>
      <c r="H268" s="39" t="s">
        <v>200</v>
      </c>
      <c r="I268" s="40">
        <v>45051</v>
      </c>
      <c r="J268" s="39" t="s">
        <v>590</v>
      </c>
      <c r="K268" s="39"/>
      <c r="L268" s="39" t="s">
        <v>676</v>
      </c>
      <c r="M268" s="39"/>
      <c r="N268" s="39" t="s">
        <v>744</v>
      </c>
      <c r="O268" s="44"/>
      <c r="P268" s="39" t="s">
        <v>495</v>
      </c>
      <c r="Q268" s="22">
        <v>77.54</v>
      </c>
      <c r="R268" s="22"/>
      <c r="S268" s="22">
        <v>4205.17</v>
      </c>
    </row>
    <row r="269" spans="1:19" ht="12.75">
      <c r="A269" s="39"/>
      <c r="B269" s="39"/>
      <c r="C269" s="39"/>
      <c r="D269" s="39"/>
      <c r="E269" s="39"/>
      <c r="F269" s="39"/>
      <c r="G269" s="39"/>
      <c r="H269" s="39" t="s">
        <v>398</v>
      </c>
      <c r="I269" s="40">
        <v>45052</v>
      </c>
      <c r="J269" s="39" t="s">
        <v>850</v>
      </c>
      <c r="K269" s="39"/>
      <c r="L269" s="39" t="s">
        <v>666</v>
      </c>
      <c r="M269" s="39"/>
      <c r="N269" s="39"/>
      <c r="O269" s="44"/>
      <c r="P269" s="39" t="s">
        <v>747</v>
      </c>
      <c r="Q269" s="22"/>
      <c r="R269" s="22">
        <v>300</v>
      </c>
      <c r="S269" s="22">
        <v>3905.17</v>
      </c>
    </row>
    <row r="270" spans="1:19" ht="12.75">
      <c r="A270" s="39"/>
      <c r="B270" s="39"/>
      <c r="C270" s="39"/>
      <c r="D270" s="39"/>
      <c r="E270" s="39"/>
      <c r="F270" s="39"/>
      <c r="G270" s="39"/>
      <c r="H270" s="39" t="s">
        <v>398</v>
      </c>
      <c r="I270" s="40">
        <v>45059</v>
      </c>
      <c r="J270" s="39" t="s">
        <v>238</v>
      </c>
      <c r="K270" s="39"/>
      <c r="L270" s="39" t="s">
        <v>664</v>
      </c>
      <c r="M270" s="39"/>
      <c r="N270" s="39"/>
      <c r="O270" s="44"/>
      <c r="P270" s="39" t="s">
        <v>747</v>
      </c>
      <c r="Q270" s="22"/>
      <c r="R270" s="22">
        <v>2418.43</v>
      </c>
      <c r="S270" s="22">
        <v>1486.74</v>
      </c>
    </row>
    <row r="271" spans="1:19" ht="12.75">
      <c r="A271" s="39"/>
      <c r="B271" s="39"/>
      <c r="C271" s="39"/>
      <c r="D271" s="39"/>
      <c r="E271" s="39"/>
      <c r="F271" s="39"/>
      <c r="G271" s="39"/>
      <c r="H271" s="39" t="s">
        <v>200</v>
      </c>
      <c r="I271" s="40">
        <v>45061</v>
      </c>
      <c r="J271" s="39" t="s">
        <v>636</v>
      </c>
      <c r="K271" s="39"/>
      <c r="L271" s="39" t="s">
        <v>689</v>
      </c>
      <c r="M271" s="39"/>
      <c r="N271" s="39"/>
      <c r="O271" s="44"/>
      <c r="P271" s="39" t="s">
        <v>495</v>
      </c>
      <c r="Q271" s="22">
        <v>108.5</v>
      </c>
      <c r="R271" s="22"/>
      <c r="S271" s="22">
        <v>1595.24</v>
      </c>
    </row>
    <row r="272" spans="1:19" ht="12.75">
      <c r="A272" s="39"/>
      <c r="B272" s="39"/>
      <c r="C272" s="39"/>
      <c r="D272" s="39"/>
      <c r="E272" s="39"/>
      <c r="F272" s="39"/>
      <c r="G272" s="39"/>
      <c r="H272" s="39" t="s">
        <v>398</v>
      </c>
      <c r="I272" s="40">
        <v>45061</v>
      </c>
      <c r="J272" s="39" t="s">
        <v>851</v>
      </c>
      <c r="K272" s="39"/>
      <c r="L272" s="39" t="s">
        <v>689</v>
      </c>
      <c r="M272" s="39"/>
      <c r="N272" s="39"/>
      <c r="O272" s="44"/>
      <c r="P272" s="39" t="s">
        <v>747</v>
      </c>
      <c r="Q272" s="22"/>
      <c r="R272" s="22">
        <v>108.5</v>
      </c>
      <c r="S272" s="22">
        <v>1486.74</v>
      </c>
    </row>
    <row r="273" spans="1:19" ht="12.75">
      <c r="A273" s="39"/>
      <c r="B273" s="39"/>
      <c r="C273" s="39"/>
      <c r="D273" s="39"/>
      <c r="E273" s="39"/>
      <c r="F273" s="39"/>
      <c r="G273" s="39"/>
      <c r="H273" s="39" t="s">
        <v>200</v>
      </c>
      <c r="I273" s="40">
        <v>45062</v>
      </c>
      <c r="J273" s="39" t="s">
        <v>591</v>
      </c>
      <c r="K273" s="39"/>
      <c r="L273" s="39" t="s">
        <v>677</v>
      </c>
      <c r="M273" s="39"/>
      <c r="N273" s="39" t="s">
        <v>744</v>
      </c>
      <c r="O273" s="44"/>
      <c r="P273" s="39" t="s">
        <v>495</v>
      </c>
      <c r="Q273" s="22">
        <v>284.46</v>
      </c>
      <c r="R273" s="22"/>
      <c r="S273" s="22">
        <v>1771.2</v>
      </c>
    </row>
    <row r="274" spans="1:19" ht="12.75">
      <c r="A274" s="39"/>
      <c r="B274" s="39"/>
      <c r="C274" s="39"/>
      <c r="D274" s="39"/>
      <c r="E274" s="39"/>
      <c r="F274" s="39"/>
      <c r="G274" s="39"/>
      <c r="H274" s="39" t="s">
        <v>398</v>
      </c>
      <c r="I274" s="40">
        <v>45062</v>
      </c>
      <c r="J274" s="39" t="s">
        <v>852</v>
      </c>
      <c r="K274" s="39"/>
      <c r="L274" s="39" t="s">
        <v>677</v>
      </c>
      <c r="M274" s="39"/>
      <c r="N274" s="39"/>
      <c r="O274" s="44"/>
      <c r="P274" s="39" t="s">
        <v>747</v>
      </c>
      <c r="Q274" s="22"/>
      <c r="R274" s="22">
        <v>284.46</v>
      </c>
      <c r="S274" s="22">
        <v>1486.74</v>
      </c>
    </row>
    <row r="275" spans="1:19" ht="12.75">
      <c r="A275" s="39"/>
      <c r="B275" s="39"/>
      <c r="C275" s="39"/>
      <c r="D275" s="39"/>
      <c r="E275" s="39"/>
      <c r="F275" s="39"/>
      <c r="G275" s="39"/>
      <c r="H275" s="39" t="s">
        <v>200</v>
      </c>
      <c r="I275" s="40">
        <v>45077</v>
      </c>
      <c r="J275" s="39" t="s">
        <v>610</v>
      </c>
      <c r="K275" s="39"/>
      <c r="L275" s="39" t="s">
        <v>686</v>
      </c>
      <c r="M275" s="39"/>
      <c r="N275" s="39" t="s">
        <v>746</v>
      </c>
      <c r="O275" s="44"/>
      <c r="P275" s="39" t="s">
        <v>495</v>
      </c>
      <c r="Q275" s="22">
        <v>316</v>
      </c>
      <c r="R275" s="22"/>
      <c r="S275" s="22">
        <v>1802.74</v>
      </c>
    </row>
    <row r="276" spans="1:19" ht="12.75">
      <c r="A276" s="39"/>
      <c r="B276" s="39"/>
      <c r="C276" s="39"/>
      <c r="D276" s="39"/>
      <c r="E276" s="39"/>
      <c r="F276" s="39"/>
      <c r="G276" s="39"/>
      <c r="H276" s="39" t="s">
        <v>200</v>
      </c>
      <c r="I276" s="40">
        <v>45077</v>
      </c>
      <c r="J276" s="39" t="s">
        <v>611</v>
      </c>
      <c r="K276" s="39"/>
      <c r="L276" s="39" t="s">
        <v>684</v>
      </c>
      <c r="M276" s="39"/>
      <c r="N276" s="39" t="s">
        <v>746</v>
      </c>
      <c r="O276" s="44"/>
      <c r="P276" s="39" t="s">
        <v>495</v>
      </c>
      <c r="Q276" s="22">
        <v>240</v>
      </c>
      <c r="R276" s="22"/>
      <c r="S276" s="22">
        <v>2042.74</v>
      </c>
    </row>
    <row r="277" spans="1:19" ht="12.75">
      <c r="A277" s="39"/>
      <c r="B277" s="39"/>
      <c r="C277" s="39"/>
      <c r="D277" s="39"/>
      <c r="E277" s="39"/>
      <c r="F277" s="39"/>
      <c r="G277" s="39"/>
      <c r="H277" s="39" t="s">
        <v>200</v>
      </c>
      <c r="I277" s="40">
        <v>45077</v>
      </c>
      <c r="J277" s="39" t="s">
        <v>612</v>
      </c>
      <c r="K277" s="39"/>
      <c r="L277" s="39" t="s">
        <v>683</v>
      </c>
      <c r="M277" s="39"/>
      <c r="N277" s="39" t="s">
        <v>746</v>
      </c>
      <c r="O277" s="44"/>
      <c r="P277" s="39" t="s">
        <v>495</v>
      </c>
      <c r="Q277" s="22">
        <v>480</v>
      </c>
      <c r="R277" s="22"/>
      <c r="S277" s="22">
        <v>2522.74</v>
      </c>
    </row>
    <row r="278" spans="1:19" ht="12.75">
      <c r="A278" s="39"/>
      <c r="B278" s="39"/>
      <c r="C278" s="39"/>
      <c r="D278" s="39"/>
      <c r="E278" s="39"/>
      <c r="F278" s="39"/>
      <c r="G278" s="39"/>
      <c r="H278" s="39" t="s">
        <v>200</v>
      </c>
      <c r="I278" s="40">
        <v>45077</v>
      </c>
      <c r="J278" s="39" t="s">
        <v>613</v>
      </c>
      <c r="K278" s="39"/>
      <c r="L278" s="39" t="s">
        <v>666</v>
      </c>
      <c r="M278" s="39"/>
      <c r="N278" s="39" t="s">
        <v>746</v>
      </c>
      <c r="O278" s="44"/>
      <c r="P278" s="39" t="s">
        <v>495</v>
      </c>
      <c r="Q278" s="22">
        <v>300</v>
      </c>
      <c r="R278" s="22"/>
      <c r="S278" s="22">
        <v>2822.74</v>
      </c>
    </row>
    <row r="279" spans="1:19" ht="12.75">
      <c r="A279" s="39"/>
      <c r="B279" s="39"/>
      <c r="C279" s="39"/>
      <c r="D279" s="39"/>
      <c r="E279" s="39"/>
      <c r="F279" s="39"/>
      <c r="G279" s="39"/>
      <c r="H279" s="39" t="s">
        <v>398</v>
      </c>
      <c r="I279" s="40">
        <v>45079</v>
      </c>
      <c r="J279" s="39" t="s">
        <v>853</v>
      </c>
      <c r="K279" s="39"/>
      <c r="L279" s="39" t="s">
        <v>666</v>
      </c>
      <c r="M279" s="39"/>
      <c r="N279" s="39"/>
      <c r="O279" s="44"/>
      <c r="P279" s="39" t="s">
        <v>747</v>
      </c>
      <c r="Q279" s="22"/>
      <c r="R279" s="22">
        <v>300</v>
      </c>
      <c r="S279" s="22">
        <v>2522.74</v>
      </c>
    </row>
    <row r="280" spans="1:19" ht="12.75">
      <c r="A280" s="39"/>
      <c r="B280" s="39"/>
      <c r="C280" s="39"/>
      <c r="D280" s="39"/>
      <c r="E280" s="39"/>
      <c r="F280" s="39"/>
      <c r="G280" s="39"/>
      <c r="H280" s="39" t="s">
        <v>398</v>
      </c>
      <c r="I280" s="40">
        <v>45079</v>
      </c>
      <c r="J280" s="39" t="s">
        <v>854</v>
      </c>
      <c r="K280" s="39"/>
      <c r="L280" s="39" t="s">
        <v>684</v>
      </c>
      <c r="M280" s="39"/>
      <c r="N280" s="39"/>
      <c r="O280" s="44"/>
      <c r="P280" s="39" t="s">
        <v>747</v>
      </c>
      <c r="Q280" s="22"/>
      <c r="R280" s="22">
        <v>240</v>
      </c>
      <c r="S280" s="22">
        <v>2282.74</v>
      </c>
    </row>
    <row r="281" spans="1:19" ht="12.75">
      <c r="A281" s="39"/>
      <c r="B281" s="39"/>
      <c r="C281" s="39"/>
      <c r="D281" s="39"/>
      <c r="E281" s="39"/>
      <c r="F281" s="39"/>
      <c r="G281" s="39"/>
      <c r="H281" s="39" t="s">
        <v>398</v>
      </c>
      <c r="I281" s="40">
        <v>45079</v>
      </c>
      <c r="J281" s="39" t="s">
        <v>855</v>
      </c>
      <c r="K281" s="39"/>
      <c r="L281" s="39" t="s">
        <v>684</v>
      </c>
      <c r="M281" s="39"/>
      <c r="N281" s="39"/>
      <c r="O281" s="44"/>
      <c r="P281" s="39" t="s">
        <v>747</v>
      </c>
      <c r="Q281" s="22"/>
      <c r="R281" s="22">
        <v>240</v>
      </c>
      <c r="S281" s="22">
        <v>2042.74</v>
      </c>
    </row>
    <row r="282" spans="1:19" ht="12.75">
      <c r="A282" s="39"/>
      <c r="B282" s="39"/>
      <c r="C282" s="39"/>
      <c r="D282" s="39"/>
      <c r="E282" s="39"/>
      <c r="F282" s="39"/>
      <c r="G282" s="39"/>
      <c r="H282" s="39" t="s">
        <v>200</v>
      </c>
      <c r="I282" s="40">
        <v>45082</v>
      </c>
      <c r="J282" s="39" t="s">
        <v>576</v>
      </c>
      <c r="K282" s="39"/>
      <c r="L282" s="39" t="s">
        <v>663</v>
      </c>
      <c r="M282" s="39"/>
      <c r="N282" s="39" t="s">
        <v>744</v>
      </c>
      <c r="O282" s="44"/>
      <c r="P282" s="39" t="s">
        <v>495</v>
      </c>
      <c r="Q282" s="22">
        <v>58.13</v>
      </c>
      <c r="R282" s="22"/>
      <c r="S282" s="22">
        <v>2100.87</v>
      </c>
    </row>
    <row r="283" spans="1:19" ht="12.75">
      <c r="A283" s="39"/>
      <c r="B283" s="39"/>
      <c r="C283" s="39"/>
      <c r="D283" s="39"/>
      <c r="E283" s="39"/>
      <c r="F283" s="39"/>
      <c r="G283" s="39"/>
      <c r="H283" s="39" t="s">
        <v>398</v>
      </c>
      <c r="I283" s="40">
        <v>45083</v>
      </c>
      <c r="J283" s="39"/>
      <c r="K283" s="39"/>
      <c r="L283" s="39" t="s">
        <v>683</v>
      </c>
      <c r="M283" s="39"/>
      <c r="N283" s="39"/>
      <c r="O283" s="44"/>
      <c r="P283" s="39" t="s">
        <v>747</v>
      </c>
      <c r="Q283" s="22"/>
      <c r="R283" s="22">
        <v>480</v>
      </c>
      <c r="S283" s="22">
        <v>1620.87</v>
      </c>
    </row>
    <row r="284" spans="1:19" ht="12.75">
      <c r="A284" s="39"/>
      <c r="B284" s="39"/>
      <c r="C284" s="39"/>
      <c r="D284" s="39"/>
      <c r="E284" s="39"/>
      <c r="F284" s="39"/>
      <c r="G284" s="39"/>
      <c r="H284" s="39" t="s">
        <v>398</v>
      </c>
      <c r="I284" s="40">
        <v>45087</v>
      </c>
      <c r="J284" s="39"/>
      <c r="K284" s="39"/>
      <c r="L284" s="39" t="s">
        <v>686</v>
      </c>
      <c r="M284" s="39"/>
      <c r="N284" s="39"/>
      <c r="O284" s="44"/>
      <c r="P284" s="39" t="s">
        <v>747</v>
      </c>
      <c r="Q284" s="22"/>
      <c r="R284" s="22">
        <v>316</v>
      </c>
      <c r="S284" s="22">
        <v>1304.87</v>
      </c>
    </row>
    <row r="285" spans="1:19" ht="12.75">
      <c r="A285" s="39"/>
      <c r="B285" s="39"/>
      <c r="C285" s="39"/>
      <c r="D285" s="39"/>
      <c r="E285" s="39"/>
      <c r="F285" s="39"/>
      <c r="G285" s="39"/>
      <c r="H285" s="39" t="s">
        <v>398</v>
      </c>
      <c r="I285" s="40">
        <v>45093</v>
      </c>
      <c r="J285" s="39"/>
      <c r="K285" s="39"/>
      <c r="L285" s="39" t="s">
        <v>689</v>
      </c>
      <c r="M285" s="39"/>
      <c r="N285" s="39"/>
      <c r="O285" s="44"/>
      <c r="P285" s="39" t="s">
        <v>747</v>
      </c>
      <c r="Q285" s="22"/>
      <c r="R285" s="22">
        <v>108.5</v>
      </c>
      <c r="S285" s="22">
        <v>1196.37</v>
      </c>
    </row>
    <row r="286" spans="1:19" ht="12.75">
      <c r="A286" s="39"/>
      <c r="B286" s="39"/>
      <c r="C286" s="39"/>
      <c r="D286" s="39"/>
      <c r="E286" s="39"/>
      <c r="F286" s="39"/>
      <c r="G286" s="39"/>
      <c r="H286" s="39" t="s">
        <v>200</v>
      </c>
      <c r="I286" s="40">
        <v>45094</v>
      </c>
      <c r="J286" s="39" t="s">
        <v>592</v>
      </c>
      <c r="K286" s="39"/>
      <c r="L286" s="39" t="s">
        <v>678</v>
      </c>
      <c r="M286" s="39"/>
      <c r="N286" s="39" t="s">
        <v>744</v>
      </c>
      <c r="O286" s="44"/>
      <c r="P286" s="39" t="s">
        <v>495</v>
      </c>
      <c r="Q286" s="22">
        <v>372.75</v>
      </c>
      <c r="R286" s="22"/>
      <c r="S286" s="22">
        <v>1569.12</v>
      </c>
    </row>
    <row r="287" spans="1:19" ht="12.75">
      <c r="A287" s="39"/>
      <c r="B287" s="39"/>
      <c r="C287" s="39"/>
      <c r="D287" s="39"/>
      <c r="E287" s="39"/>
      <c r="F287" s="39"/>
      <c r="G287" s="39"/>
      <c r="H287" s="39" t="s">
        <v>398</v>
      </c>
      <c r="I287" s="40">
        <v>45104</v>
      </c>
      <c r="J287" s="39" t="s">
        <v>856</v>
      </c>
      <c r="K287" s="39"/>
      <c r="L287" s="39" t="s">
        <v>663</v>
      </c>
      <c r="M287" s="39"/>
      <c r="N287" s="39"/>
      <c r="O287" s="44"/>
      <c r="P287" s="39" t="s">
        <v>747</v>
      </c>
      <c r="Q287" s="22"/>
      <c r="R287" s="22">
        <v>58.13</v>
      </c>
      <c r="S287" s="22">
        <v>1510.99</v>
      </c>
    </row>
    <row r="288" spans="1:19" ht="12.75">
      <c r="A288" s="39"/>
      <c r="B288" s="39"/>
      <c r="C288" s="39"/>
      <c r="D288" s="39"/>
      <c r="E288" s="39"/>
      <c r="F288" s="39"/>
      <c r="G288" s="39"/>
      <c r="H288" s="39" t="s">
        <v>200</v>
      </c>
      <c r="I288" s="40">
        <v>45107</v>
      </c>
      <c r="J288" s="39" t="s">
        <v>614</v>
      </c>
      <c r="K288" s="39"/>
      <c r="L288" s="39" t="s">
        <v>686</v>
      </c>
      <c r="M288" s="39"/>
      <c r="N288" s="39" t="s">
        <v>746</v>
      </c>
      <c r="O288" s="44"/>
      <c r="P288" s="39" t="s">
        <v>495</v>
      </c>
      <c r="Q288" s="22">
        <v>316</v>
      </c>
      <c r="R288" s="22"/>
      <c r="S288" s="22">
        <v>1826.99</v>
      </c>
    </row>
    <row r="289" spans="1:19" ht="12.75">
      <c r="A289" s="39"/>
      <c r="B289" s="39"/>
      <c r="C289" s="39"/>
      <c r="D289" s="39"/>
      <c r="E289" s="39"/>
      <c r="F289" s="39"/>
      <c r="G289" s="39"/>
      <c r="H289" s="39" t="s">
        <v>200</v>
      </c>
      <c r="I289" s="40">
        <v>45107</v>
      </c>
      <c r="J289" s="39" t="s">
        <v>615</v>
      </c>
      <c r="K289" s="39"/>
      <c r="L289" s="39" t="s">
        <v>684</v>
      </c>
      <c r="M289" s="39"/>
      <c r="N289" s="39" t="s">
        <v>746</v>
      </c>
      <c r="O289" s="44"/>
      <c r="P289" s="39" t="s">
        <v>495</v>
      </c>
      <c r="Q289" s="22">
        <v>240</v>
      </c>
      <c r="R289" s="22"/>
      <c r="S289" s="22">
        <v>2066.99</v>
      </c>
    </row>
    <row r="290" spans="1:19" ht="12.75">
      <c r="A290" s="39"/>
      <c r="B290" s="39"/>
      <c r="C290" s="39"/>
      <c r="D290" s="39"/>
      <c r="E290" s="39"/>
      <c r="F290" s="39"/>
      <c r="G290" s="39"/>
      <c r="H290" s="39" t="s">
        <v>200</v>
      </c>
      <c r="I290" s="40">
        <v>45107</v>
      </c>
      <c r="J290" s="39" t="s">
        <v>616</v>
      </c>
      <c r="K290" s="39"/>
      <c r="L290" s="39" t="s">
        <v>683</v>
      </c>
      <c r="M290" s="39"/>
      <c r="N290" s="39" t="s">
        <v>746</v>
      </c>
      <c r="O290" s="44"/>
      <c r="P290" s="39" t="s">
        <v>495</v>
      </c>
      <c r="Q290" s="22">
        <v>480</v>
      </c>
      <c r="R290" s="22"/>
      <c r="S290" s="22">
        <v>2546.99</v>
      </c>
    </row>
    <row r="291" spans="1:19" ht="12.75">
      <c r="A291" s="39"/>
      <c r="B291" s="39"/>
      <c r="C291" s="39"/>
      <c r="D291" s="39"/>
      <c r="E291" s="39"/>
      <c r="F291" s="39"/>
      <c r="G291" s="39"/>
      <c r="H291" s="39" t="s">
        <v>200</v>
      </c>
      <c r="I291" s="40">
        <v>45107</v>
      </c>
      <c r="J291" s="39" t="s">
        <v>617</v>
      </c>
      <c r="K291" s="39"/>
      <c r="L291" s="39" t="s">
        <v>666</v>
      </c>
      <c r="M291" s="39"/>
      <c r="N291" s="39" t="s">
        <v>746</v>
      </c>
      <c r="O291" s="44"/>
      <c r="P291" s="39" t="s">
        <v>495</v>
      </c>
      <c r="Q291" s="22">
        <v>300</v>
      </c>
      <c r="R291" s="22"/>
      <c r="S291" s="22">
        <v>2846.99</v>
      </c>
    </row>
    <row r="292" spans="1:19" ht="12.75">
      <c r="A292" s="39"/>
      <c r="B292" s="39"/>
      <c r="C292" s="39"/>
      <c r="D292" s="39"/>
      <c r="E292" s="39"/>
      <c r="F292" s="39"/>
      <c r="G292" s="39"/>
      <c r="H292" s="39" t="s">
        <v>398</v>
      </c>
      <c r="I292" s="40">
        <v>45107</v>
      </c>
      <c r="J292" s="39" t="s">
        <v>857</v>
      </c>
      <c r="K292" s="39"/>
      <c r="L292" s="39" t="s">
        <v>683</v>
      </c>
      <c r="M292" s="39"/>
      <c r="N292" s="39"/>
      <c r="O292" s="44"/>
      <c r="P292" s="39" t="s">
        <v>747</v>
      </c>
      <c r="Q292" s="22"/>
      <c r="R292" s="22">
        <v>480</v>
      </c>
      <c r="S292" s="22">
        <v>2366.99</v>
      </c>
    </row>
    <row r="293" spans="1:19" ht="12.75">
      <c r="A293" s="39"/>
      <c r="B293" s="39"/>
      <c r="C293" s="39"/>
      <c r="D293" s="39"/>
      <c r="E293" s="39"/>
      <c r="F293" s="39"/>
      <c r="G293" s="39"/>
      <c r="H293" s="39" t="s">
        <v>200</v>
      </c>
      <c r="I293" s="40">
        <v>45114</v>
      </c>
      <c r="J293" s="39" t="s">
        <v>578</v>
      </c>
      <c r="K293" s="39"/>
      <c r="L293" s="39" t="s">
        <v>665</v>
      </c>
      <c r="M293" s="39"/>
      <c r="N293" s="39" t="s">
        <v>745</v>
      </c>
      <c r="O293" s="44"/>
      <c r="P293" s="39" t="s">
        <v>495</v>
      </c>
      <c r="Q293" s="22">
        <v>0</v>
      </c>
      <c r="R293" s="22"/>
      <c r="S293" s="22">
        <v>2366.99</v>
      </c>
    </row>
    <row r="294" spans="1:19" ht="12.75">
      <c r="A294" s="39"/>
      <c r="B294" s="39"/>
      <c r="C294" s="39"/>
      <c r="D294" s="39"/>
      <c r="E294" s="39"/>
      <c r="F294" s="39"/>
      <c r="G294" s="39"/>
      <c r="H294" s="39" t="s">
        <v>200</v>
      </c>
      <c r="I294" s="40">
        <v>45116</v>
      </c>
      <c r="J294" s="39" t="s">
        <v>582</v>
      </c>
      <c r="K294" s="39"/>
      <c r="L294" s="39" t="s">
        <v>668</v>
      </c>
      <c r="M294" s="39"/>
      <c r="N294" s="39" t="s">
        <v>744</v>
      </c>
      <c r="O294" s="44"/>
      <c r="P294" s="39" t="s">
        <v>495</v>
      </c>
      <c r="Q294" s="22">
        <v>1938.08</v>
      </c>
      <c r="R294" s="22"/>
      <c r="S294" s="22">
        <v>4305.07</v>
      </c>
    </row>
    <row r="295" spans="1:19" ht="12.75">
      <c r="A295" s="39"/>
      <c r="B295" s="39"/>
      <c r="C295" s="39"/>
      <c r="D295" s="39"/>
      <c r="E295" s="39"/>
      <c r="F295" s="39"/>
      <c r="G295" s="39"/>
      <c r="H295" s="39" t="s">
        <v>398</v>
      </c>
      <c r="I295" s="40">
        <v>45117</v>
      </c>
      <c r="J295" s="39" t="s">
        <v>858</v>
      </c>
      <c r="K295" s="39"/>
      <c r="L295" s="39" t="s">
        <v>678</v>
      </c>
      <c r="M295" s="39"/>
      <c r="N295" s="39"/>
      <c r="O295" s="44"/>
      <c r="P295" s="39" t="s">
        <v>747</v>
      </c>
      <c r="Q295" s="22"/>
      <c r="R295" s="22">
        <v>372.75</v>
      </c>
      <c r="S295" s="22">
        <v>3932.32</v>
      </c>
    </row>
    <row r="296" spans="1:19" ht="12.75">
      <c r="A296" s="39"/>
      <c r="B296" s="39"/>
      <c r="C296" s="39"/>
      <c r="D296" s="39"/>
      <c r="E296" s="39"/>
      <c r="F296" s="39"/>
      <c r="G296" s="39"/>
      <c r="H296" s="39" t="s">
        <v>200</v>
      </c>
      <c r="I296" s="40">
        <v>45118</v>
      </c>
      <c r="J296" s="39" t="s">
        <v>618</v>
      </c>
      <c r="K296" s="39"/>
      <c r="L296" s="39" t="s">
        <v>663</v>
      </c>
      <c r="M296" s="39"/>
      <c r="N296" s="39" t="s">
        <v>746</v>
      </c>
      <c r="O296" s="44"/>
      <c r="P296" s="39" t="s">
        <v>495</v>
      </c>
      <c r="Q296" s="22">
        <v>35</v>
      </c>
      <c r="R296" s="22"/>
      <c r="S296" s="22">
        <v>3967.32</v>
      </c>
    </row>
    <row r="297" spans="1:19" ht="12.75">
      <c r="A297" s="39"/>
      <c r="B297" s="39"/>
      <c r="C297" s="39"/>
      <c r="D297" s="39"/>
      <c r="E297" s="39"/>
      <c r="F297" s="39"/>
      <c r="G297" s="39"/>
      <c r="H297" s="39" t="s">
        <v>398</v>
      </c>
      <c r="I297" s="40">
        <v>45124</v>
      </c>
      <c r="J297" s="39" t="s">
        <v>859</v>
      </c>
      <c r="K297" s="39"/>
      <c r="L297" s="39" t="s">
        <v>663</v>
      </c>
      <c r="M297" s="39"/>
      <c r="N297" s="39"/>
      <c r="O297" s="44"/>
      <c r="P297" s="39" t="s">
        <v>747</v>
      </c>
      <c r="Q297" s="22"/>
      <c r="R297" s="22">
        <v>35</v>
      </c>
      <c r="S297" s="22">
        <v>3932.32</v>
      </c>
    </row>
    <row r="298" spans="1:19" ht="12.75">
      <c r="A298" s="39"/>
      <c r="B298" s="39"/>
      <c r="C298" s="39"/>
      <c r="D298" s="39"/>
      <c r="E298" s="39"/>
      <c r="F298" s="39"/>
      <c r="G298" s="39"/>
      <c r="H298" s="39" t="s">
        <v>200</v>
      </c>
      <c r="I298" s="40">
        <v>45128</v>
      </c>
      <c r="J298" s="39" t="s">
        <v>584</v>
      </c>
      <c r="K298" s="39"/>
      <c r="L298" s="39" t="s">
        <v>665</v>
      </c>
      <c r="M298" s="39"/>
      <c r="N298" s="39" t="s">
        <v>744</v>
      </c>
      <c r="O298" s="44"/>
      <c r="P298" s="39" t="s">
        <v>495</v>
      </c>
      <c r="Q298" s="22">
        <v>1244.58</v>
      </c>
      <c r="R298" s="22"/>
      <c r="S298" s="22">
        <v>5176.9</v>
      </c>
    </row>
    <row r="299" spans="1:19" ht="12.75">
      <c r="A299" s="39"/>
      <c r="B299" s="39"/>
      <c r="C299" s="39"/>
      <c r="D299" s="39"/>
      <c r="E299" s="39"/>
      <c r="F299" s="39"/>
      <c r="G299" s="39"/>
      <c r="H299" s="39" t="s">
        <v>398</v>
      </c>
      <c r="I299" s="40">
        <v>45132</v>
      </c>
      <c r="J299" s="39" t="s">
        <v>860</v>
      </c>
      <c r="K299" s="39"/>
      <c r="L299" s="39" t="s">
        <v>668</v>
      </c>
      <c r="M299" s="39"/>
      <c r="N299" s="39"/>
      <c r="O299" s="44"/>
      <c r="P299" s="39" t="s">
        <v>747</v>
      </c>
      <c r="Q299" s="22"/>
      <c r="R299" s="22">
        <v>1000</v>
      </c>
      <c r="S299" s="22">
        <v>4176.9</v>
      </c>
    </row>
    <row r="300" spans="1:19" ht="12.75">
      <c r="A300" s="39"/>
      <c r="B300" s="39"/>
      <c r="C300" s="39"/>
      <c r="D300" s="39"/>
      <c r="E300" s="39"/>
      <c r="F300" s="39"/>
      <c r="G300" s="39"/>
      <c r="H300" s="39" t="s">
        <v>398</v>
      </c>
      <c r="I300" s="40">
        <v>45132</v>
      </c>
      <c r="J300" s="39"/>
      <c r="K300" s="39"/>
      <c r="L300" s="39" t="s">
        <v>665</v>
      </c>
      <c r="M300" s="39"/>
      <c r="N300" s="39"/>
      <c r="O300" s="44"/>
      <c r="P300" s="39" t="s">
        <v>748</v>
      </c>
      <c r="Q300" s="22"/>
      <c r="R300" s="22">
        <v>1244.58</v>
      </c>
      <c r="S300" s="22">
        <v>2932.32</v>
      </c>
    </row>
    <row r="301" spans="1:19" ht="12.75">
      <c r="A301" s="39"/>
      <c r="B301" s="39"/>
      <c r="C301" s="39"/>
      <c r="D301" s="39"/>
      <c r="E301" s="39"/>
      <c r="F301" s="39"/>
      <c r="G301" s="39"/>
      <c r="H301" s="39" t="s">
        <v>398</v>
      </c>
      <c r="I301" s="40">
        <v>45136</v>
      </c>
      <c r="J301" s="39" t="s">
        <v>861</v>
      </c>
      <c r="K301" s="39"/>
      <c r="L301" s="39" t="s">
        <v>668</v>
      </c>
      <c r="M301" s="39"/>
      <c r="N301" s="39"/>
      <c r="O301" s="44"/>
      <c r="P301" s="39" t="s">
        <v>747</v>
      </c>
      <c r="Q301" s="22"/>
      <c r="R301" s="22">
        <v>938.08</v>
      </c>
      <c r="S301" s="22">
        <v>1994.24</v>
      </c>
    </row>
    <row r="302" spans="1:19" ht="12.75">
      <c r="A302" s="39"/>
      <c r="B302" s="39"/>
      <c r="C302" s="39"/>
      <c r="D302" s="39"/>
      <c r="E302" s="39"/>
      <c r="F302" s="39"/>
      <c r="G302" s="39"/>
      <c r="H302" s="39" t="s">
        <v>200</v>
      </c>
      <c r="I302" s="40">
        <v>45138</v>
      </c>
      <c r="J302" s="39" t="s">
        <v>619</v>
      </c>
      <c r="K302" s="39"/>
      <c r="L302" s="39" t="s">
        <v>686</v>
      </c>
      <c r="M302" s="39"/>
      <c r="N302" s="39" t="s">
        <v>746</v>
      </c>
      <c r="O302" s="44"/>
      <c r="P302" s="39" t="s">
        <v>495</v>
      </c>
      <c r="Q302" s="22">
        <v>316</v>
      </c>
      <c r="R302" s="22"/>
      <c r="S302" s="22">
        <v>2310.24</v>
      </c>
    </row>
    <row r="303" spans="1:19" ht="12.75">
      <c r="A303" s="39"/>
      <c r="B303" s="39"/>
      <c r="C303" s="39"/>
      <c r="D303" s="39"/>
      <c r="E303" s="39"/>
      <c r="F303" s="39"/>
      <c r="G303" s="39"/>
      <c r="H303" s="39" t="s">
        <v>200</v>
      </c>
      <c r="I303" s="40">
        <v>45138</v>
      </c>
      <c r="J303" s="39" t="s">
        <v>620</v>
      </c>
      <c r="K303" s="39"/>
      <c r="L303" s="39" t="s">
        <v>684</v>
      </c>
      <c r="M303" s="39"/>
      <c r="N303" s="39" t="s">
        <v>746</v>
      </c>
      <c r="O303" s="44"/>
      <c r="P303" s="39" t="s">
        <v>495</v>
      </c>
      <c r="Q303" s="22">
        <v>240</v>
      </c>
      <c r="R303" s="22"/>
      <c r="S303" s="22">
        <v>2550.24</v>
      </c>
    </row>
    <row r="304" spans="1:19" ht="12.75">
      <c r="A304" s="39"/>
      <c r="B304" s="39"/>
      <c r="C304" s="39"/>
      <c r="D304" s="39"/>
      <c r="E304" s="39"/>
      <c r="F304" s="39"/>
      <c r="G304" s="39"/>
      <c r="H304" s="39" t="s">
        <v>200</v>
      </c>
      <c r="I304" s="40">
        <v>45138</v>
      </c>
      <c r="J304" s="39" t="s">
        <v>621</v>
      </c>
      <c r="K304" s="39"/>
      <c r="L304" s="39" t="s">
        <v>683</v>
      </c>
      <c r="M304" s="39"/>
      <c r="N304" s="39" t="s">
        <v>746</v>
      </c>
      <c r="O304" s="44"/>
      <c r="P304" s="39" t="s">
        <v>495</v>
      </c>
      <c r="Q304" s="22">
        <v>480</v>
      </c>
      <c r="R304" s="22"/>
      <c r="S304" s="22">
        <v>3030.24</v>
      </c>
    </row>
    <row r="305" spans="1:19" ht="12.75">
      <c r="A305" s="39"/>
      <c r="B305" s="39"/>
      <c r="C305" s="39"/>
      <c r="D305" s="39"/>
      <c r="E305" s="39"/>
      <c r="F305" s="39"/>
      <c r="G305" s="39"/>
      <c r="H305" s="39" t="s">
        <v>200</v>
      </c>
      <c r="I305" s="40">
        <v>45138</v>
      </c>
      <c r="J305" s="39" t="s">
        <v>622</v>
      </c>
      <c r="K305" s="39"/>
      <c r="L305" s="39" t="s">
        <v>666</v>
      </c>
      <c r="M305" s="39"/>
      <c r="N305" s="39" t="s">
        <v>746</v>
      </c>
      <c r="O305" s="44"/>
      <c r="P305" s="39" t="s">
        <v>495</v>
      </c>
      <c r="Q305" s="22">
        <v>300</v>
      </c>
      <c r="R305" s="22"/>
      <c r="S305" s="22">
        <v>3330.24</v>
      </c>
    </row>
    <row r="306" spans="1:19" ht="12.75">
      <c r="A306" s="39"/>
      <c r="B306" s="39"/>
      <c r="C306" s="39"/>
      <c r="D306" s="39"/>
      <c r="E306" s="39"/>
      <c r="F306" s="39"/>
      <c r="G306" s="39"/>
      <c r="H306" s="39" t="s">
        <v>398</v>
      </c>
      <c r="I306" s="40">
        <v>45138</v>
      </c>
      <c r="J306" s="39" t="s">
        <v>862</v>
      </c>
      <c r="K306" s="39"/>
      <c r="L306" s="39" t="s">
        <v>666</v>
      </c>
      <c r="M306" s="39"/>
      <c r="N306" s="39"/>
      <c r="O306" s="44"/>
      <c r="P306" s="39" t="s">
        <v>747</v>
      </c>
      <c r="Q306" s="22"/>
      <c r="R306" s="22">
        <v>600</v>
      </c>
      <c r="S306" s="22">
        <v>2730.24</v>
      </c>
    </row>
    <row r="307" spans="1:19" ht="12.75">
      <c r="A307" s="39"/>
      <c r="B307" s="39"/>
      <c r="C307" s="39"/>
      <c r="D307" s="39"/>
      <c r="E307" s="39"/>
      <c r="F307" s="39"/>
      <c r="G307" s="39"/>
      <c r="H307" s="39" t="s">
        <v>398</v>
      </c>
      <c r="I307" s="40">
        <v>45138</v>
      </c>
      <c r="J307" s="39" t="s">
        <v>863</v>
      </c>
      <c r="K307" s="39"/>
      <c r="L307" s="39" t="s">
        <v>684</v>
      </c>
      <c r="M307" s="39"/>
      <c r="N307" s="39"/>
      <c r="O307" s="44"/>
      <c r="P307" s="39" t="s">
        <v>747</v>
      </c>
      <c r="Q307" s="22"/>
      <c r="R307" s="22">
        <v>240</v>
      </c>
      <c r="S307" s="22">
        <v>2490.24</v>
      </c>
    </row>
    <row r="308" spans="1:19" ht="12.75">
      <c r="A308" s="39"/>
      <c r="B308" s="39"/>
      <c r="C308" s="39"/>
      <c r="D308" s="39"/>
      <c r="E308" s="39"/>
      <c r="F308" s="39"/>
      <c r="G308" s="39"/>
      <c r="H308" s="39" t="s">
        <v>398</v>
      </c>
      <c r="I308" s="40">
        <v>45142</v>
      </c>
      <c r="J308" s="39" t="s">
        <v>864</v>
      </c>
      <c r="K308" s="39"/>
      <c r="L308" s="39" t="s">
        <v>683</v>
      </c>
      <c r="M308" s="39"/>
      <c r="N308" s="39"/>
      <c r="O308" s="44"/>
      <c r="P308" s="39" t="s">
        <v>747</v>
      </c>
      <c r="Q308" s="22"/>
      <c r="R308" s="22">
        <v>480</v>
      </c>
      <c r="S308" s="22">
        <v>2010.24</v>
      </c>
    </row>
    <row r="309" spans="1:19" ht="12.75">
      <c r="A309" s="39"/>
      <c r="B309" s="39"/>
      <c r="C309" s="39"/>
      <c r="D309" s="39"/>
      <c r="E309" s="39"/>
      <c r="F309" s="39"/>
      <c r="G309" s="39"/>
      <c r="H309" s="39" t="s">
        <v>200</v>
      </c>
      <c r="I309" s="40">
        <v>45149</v>
      </c>
      <c r="J309" s="39" t="s">
        <v>579</v>
      </c>
      <c r="K309" s="39"/>
      <c r="L309" s="39" t="s">
        <v>663</v>
      </c>
      <c r="M309" s="39"/>
      <c r="N309" s="39" t="s">
        <v>744</v>
      </c>
      <c r="O309" s="44"/>
      <c r="P309" s="39" t="s">
        <v>495</v>
      </c>
      <c r="Q309" s="22">
        <v>225</v>
      </c>
      <c r="R309" s="22"/>
      <c r="S309" s="22">
        <v>2235.24</v>
      </c>
    </row>
    <row r="310" spans="1:19" ht="12.75">
      <c r="A310" s="39"/>
      <c r="B310" s="39"/>
      <c r="C310" s="39"/>
      <c r="D310" s="39"/>
      <c r="E310" s="39"/>
      <c r="F310" s="39"/>
      <c r="G310" s="39"/>
      <c r="H310" s="39" t="s">
        <v>200</v>
      </c>
      <c r="I310" s="40">
        <v>45153</v>
      </c>
      <c r="J310" s="39" t="s">
        <v>637</v>
      </c>
      <c r="K310" s="39"/>
      <c r="L310" s="39" t="s">
        <v>689</v>
      </c>
      <c r="M310" s="39"/>
      <c r="N310" s="39"/>
      <c r="O310" s="44"/>
      <c r="P310" s="39" t="s">
        <v>495</v>
      </c>
      <c r="Q310" s="22">
        <v>108.5</v>
      </c>
      <c r="R310" s="22"/>
      <c r="S310" s="22">
        <v>2343.74</v>
      </c>
    </row>
    <row r="311" spans="1:19" ht="12.75">
      <c r="A311" s="39"/>
      <c r="B311" s="39"/>
      <c r="C311" s="39"/>
      <c r="D311" s="39"/>
      <c r="E311" s="39"/>
      <c r="F311" s="39"/>
      <c r="G311" s="39"/>
      <c r="H311" s="39" t="s">
        <v>200</v>
      </c>
      <c r="I311" s="40">
        <v>45153</v>
      </c>
      <c r="J311" s="39" t="s">
        <v>638</v>
      </c>
      <c r="K311" s="39"/>
      <c r="L311" s="39" t="s">
        <v>686</v>
      </c>
      <c r="M311" s="39"/>
      <c r="N311" s="39" t="s">
        <v>746</v>
      </c>
      <c r="O311" s="44"/>
      <c r="P311" s="39" t="s">
        <v>495</v>
      </c>
      <c r="Q311" s="22">
        <v>193</v>
      </c>
      <c r="R311" s="22"/>
      <c r="S311" s="22">
        <v>2536.74</v>
      </c>
    </row>
    <row r="312" spans="1:19" ht="12.75">
      <c r="A312" s="39"/>
      <c r="B312" s="39"/>
      <c r="C312" s="39"/>
      <c r="D312" s="39"/>
      <c r="E312" s="39"/>
      <c r="F312" s="39"/>
      <c r="G312" s="39"/>
      <c r="H312" s="39" t="s">
        <v>200</v>
      </c>
      <c r="I312" s="40">
        <v>45158</v>
      </c>
      <c r="J312" s="39" t="s">
        <v>596</v>
      </c>
      <c r="K312" s="39"/>
      <c r="L312" s="39" t="s">
        <v>681</v>
      </c>
      <c r="M312" s="39"/>
      <c r="N312" s="39"/>
      <c r="O312" s="44"/>
      <c r="P312" s="39" t="s">
        <v>495</v>
      </c>
      <c r="Q312" s="22">
        <v>656.2</v>
      </c>
      <c r="R312" s="22"/>
      <c r="S312" s="22">
        <v>3192.94</v>
      </c>
    </row>
    <row r="313" spans="1:19" ht="12.75">
      <c r="A313" s="39"/>
      <c r="B313" s="39"/>
      <c r="C313" s="39"/>
      <c r="D313" s="39"/>
      <c r="E313" s="39"/>
      <c r="F313" s="39"/>
      <c r="G313" s="39"/>
      <c r="H313" s="39" t="s">
        <v>200</v>
      </c>
      <c r="I313" s="40">
        <v>45158</v>
      </c>
      <c r="J313" s="39" t="s">
        <v>585</v>
      </c>
      <c r="K313" s="39"/>
      <c r="L313" s="39" t="s">
        <v>670</v>
      </c>
      <c r="M313" s="39"/>
      <c r="N313" s="39" t="s">
        <v>744</v>
      </c>
      <c r="O313" s="44"/>
      <c r="P313" s="39" t="s">
        <v>495</v>
      </c>
      <c r="Q313" s="22">
        <v>716.13</v>
      </c>
      <c r="R313" s="22"/>
      <c r="S313" s="22">
        <v>3909.07</v>
      </c>
    </row>
    <row r="314" spans="1:19" ht="12.75">
      <c r="A314" s="39"/>
      <c r="B314" s="39"/>
      <c r="C314" s="39"/>
      <c r="D314" s="39"/>
      <c r="E314" s="39"/>
      <c r="F314" s="39"/>
      <c r="G314" s="39"/>
      <c r="H314" s="39" t="s">
        <v>200</v>
      </c>
      <c r="I314" s="40">
        <v>45160</v>
      </c>
      <c r="J314" s="39" t="s">
        <v>593</v>
      </c>
      <c r="K314" s="39"/>
      <c r="L314" s="39" t="s">
        <v>665</v>
      </c>
      <c r="M314" s="39"/>
      <c r="N314" s="39"/>
      <c r="O314" s="44"/>
      <c r="P314" s="39" t="s">
        <v>495</v>
      </c>
      <c r="Q314" s="22">
        <v>87.28</v>
      </c>
      <c r="R314" s="22"/>
      <c r="S314" s="22">
        <v>3996.35</v>
      </c>
    </row>
    <row r="315" spans="1:19" ht="12.75">
      <c r="A315" s="39"/>
      <c r="B315" s="39"/>
      <c r="C315" s="39"/>
      <c r="D315" s="39"/>
      <c r="E315" s="39"/>
      <c r="F315" s="39"/>
      <c r="G315" s="39"/>
      <c r="H315" s="39" t="s">
        <v>200</v>
      </c>
      <c r="I315" s="40">
        <v>45161</v>
      </c>
      <c r="J315" s="39" t="s">
        <v>594</v>
      </c>
      <c r="K315" s="39"/>
      <c r="L315" s="39" t="s">
        <v>679</v>
      </c>
      <c r="M315" s="39"/>
      <c r="N315" s="39"/>
      <c r="O315" s="44"/>
      <c r="P315" s="39" t="s">
        <v>495</v>
      </c>
      <c r="Q315" s="22">
        <v>101.82</v>
      </c>
      <c r="R315" s="22"/>
      <c r="S315" s="22">
        <v>4098.17</v>
      </c>
    </row>
    <row r="316" spans="1:19" ht="12.75">
      <c r="A316" s="39"/>
      <c r="B316" s="39"/>
      <c r="C316" s="39"/>
      <c r="D316" s="39"/>
      <c r="E316" s="39"/>
      <c r="F316" s="39"/>
      <c r="G316" s="39"/>
      <c r="H316" s="39" t="s">
        <v>200</v>
      </c>
      <c r="I316" s="40">
        <v>45163</v>
      </c>
      <c r="J316" s="39" t="s">
        <v>586</v>
      </c>
      <c r="K316" s="39"/>
      <c r="L316" s="39" t="s">
        <v>671</v>
      </c>
      <c r="M316" s="39"/>
      <c r="N316" s="39" t="s">
        <v>744</v>
      </c>
      <c r="O316" s="44"/>
      <c r="P316" s="39" t="s">
        <v>495</v>
      </c>
      <c r="Q316" s="22">
        <v>3859.7</v>
      </c>
      <c r="R316" s="22"/>
      <c r="S316" s="22">
        <v>7957.87</v>
      </c>
    </row>
    <row r="317" spans="1:19" ht="12.75">
      <c r="A317" s="39"/>
      <c r="B317" s="39"/>
      <c r="C317" s="39"/>
      <c r="D317" s="39"/>
      <c r="E317" s="39"/>
      <c r="F317" s="39"/>
      <c r="G317" s="39"/>
      <c r="H317" s="39" t="s">
        <v>398</v>
      </c>
      <c r="I317" s="40">
        <v>45163</v>
      </c>
      <c r="J317" s="39"/>
      <c r="K317" s="39"/>
      <c r="L317" s="39" t="s">
        <v>683</v>
      </c>
      <c r="M317" s="39"/>
      <c r="N317" s="39"/>
      <c r="O317" s="44"/>
      <c r="P317" s="39" t="s">
        <v>747</v>
      </c>
      <c r="Q317" s="22"/>
      <c r="R317" s="22">
        <v>480</v>
      </c>
      <c r="S317" s="22">
        <v>7477.87</v>
      </c>
    </row>
    <row r="318" spans="1:19" ht="12.75">
      <c r="A318" s="39"/>
      <c r="B318" s="39"/>
      <c r="C318" s="39"/>
      <c r="D318" s="39"/>
      <c r="E318" s="39"/>
      <c r="F318" s="39"/>
      <c r="G318" s="39"/>
      <c r="H318" s="39" t="s">
        <v>398</v>
      </c>
      <c r="I318" s="40">
        <v>45166</v>
      </c>
      <c r="J318" s="39" t="s">
        <v>865</v>
      </c>
      <c r="K318" s="39"/>
      <c r="L318" s="39" t="s">
        <v>670</v>
      </c>
      <c r="M318" s="39"/>
      <c r="N318" s="39"/>
      <c r="O318" s="44"/>
      <c r="P318" s="39" t="s">
        <v>747</v>
      </c>
      <c r="Q318" s="22"/>
      <c r="R318" s="22">
        <v>716.13</v>
      </c>
      <c r="S318" s="22">
        <v>6761.74</v>
      </c>
    </row>
    <row r="319" spans="1:19" ht="12.75">
      <c r="A319" s="39"/>
      <c r="B319" s="39"/>
      <c r="C319" s="39"/>
      <c r="D319" s="39"/>
      <c r="E319" s="39"/>
      <c r="F319" s="39"/>
      <c r="G319" s="39"/>
      <c r="H319" s="39" t="s">
        <v>398</v>
      </c>
      <c r="I319" s="40">
        <v>45167</v>
      </c>
      <c r="J319" s="39" t="s">
        <v>866</v>
      </c>
      <c r="K319" s="39"/>
      <c r="L319" s="39" t="s">
        <v>663</v>
      </c>
      <c r="M319" s="39"/>
      <c r="N319" s="39"/>
      <c r="O319" s="44"/>
      <c r="P319" s="39" t="s">
        <v>747</v>
      </c>
      <c r="Q319" s="22"/>
      <c r="R319" s="22">
        <v>225</v>
      </c>
      <c r="S319" s="22">
        <v>6536.74</v>
      </c>
    </row>
    <row r="320" spans="1:19" ht="12.75">
      <c r="A320" s="39"/>
      <c r="B320" s="39"/>
      <c r="C320" s="39"/>
      <c r="D320" s="39"/>
      <c r="E320" s="39"/>
      <c r="F320" s="39"/>
      <c r="G320" s="39"/>
      <c r="H320" s="39" t="s">
        <v>200</v>
      </c>
      <c r="I320" s="40">
        <v>45169</v>
      </c>
      <c r="J320" s="39" t="s">
        <v>623</v>
      </c>
      <c r="K320" s="39"/>
      <c r="L320" s="39" t="s">
        <v>686</v>
      </c>
      <c r="M320" s="39"/>
      <c r="N320" s="39" t="s">
        <v>746</v>
      </c>
      <c r="O320" s="44"/>
      <c r="P320" s="39" t="s">
        <v>495</v>
      </c>
      <c r="Q320" s="22">
        <v>316</v>
      </c>
      <c r="R320" s="22"/>
      <c r="S320" s="22">
        <v>6852.74</v>
      </c>
    </row>
    <row r="321" spans="1:19" ht="12.75">
      <c r="A321" s="39"/>
      <c r="B321" s="39"/>
      <c r="C321" s="39"/>
      <c r="D321" s="39"/>
      <c r="E321" s="39"/>
      <c r="F321" s="39"/>
      <c r="G321" s="39"/>
      <c r="H321" s="39" t="s">
        <v>200</v>
      </c>
      <c r="I321" s="40">
        <v>45169</v>
      </c>
      <c r="J321" s="39" t="s">
        <v>624</v>
      </c>
      <c r="K321" s="39"/>
      <c r="L321" s="39" t="s">
        <v>684</v>
      </c>
      <c r="M321" s="39"/>
      <c r="N321" s="39" t="s">
        <v>746</v>
      </c>
      <c r="O321" s="44"/>
      <c r="P321" s="39" t="s">
        <v>495</v>
      </c>
      <c r="Q321" s="22">
        <v>240</v>
      </c>
      <c r="R321" s="22"/>
      <c r="S321" s="22">
        <v>7092.74</v>
      </c>
    </row>
    <row r="322" spans="1:19" ht="12.75">
      <c r="A322" s="39"/>
      <c r="B322" s="39"/>
      <c r="C322" s="39"/>
      <c r="D322" s="39"/>
      <c r="E322" s="39"/>
      <c r="F322" s="39"/>
      <c r="G322" s="39"/>
      <c r="H322" s="39" t="s">
        <v>200</v>
      </c>
      <c r="I322" s="40">
        <v>45169</v>
      </c>
      <c r="J322" s="39" t="s">
        <v>625</v>
      </c>
      <c r="K322" s="39"/>
      <c r="L322" s="39" t="s">
        <v>683</v>
      </c>
      <c r="M322" s="39"/>
      <c r="N322" s="39" t="s">
        <v>746</v>
      </c>
      <c r="O322" s="44"/>
      <c r="P322" s="39" t="s">
        <v>495</v>
      </c>
      <c r="Q322" s="22">
        <v>480</v>
      </c>
      <c r="R322" s="22"/>
      <c r="S322" s="22">
        <v>7572.74</v>
      </c>
    </row>
    <row r="323" spans="1:19" ht="12.75">
      <c r="A323" s="39"/>
      <c r="B323" s="39"/>
      <c r="C323" s="39"/>
      <c r="D323" s="39"/>
      <c r="E323" s="39"/>
      <c r="F323" s="39"/>
      <c r="G323" s="39"/>
      <c r="H323" s="39" t="s">
        <v>200</v>
      </c>
      <c r="I323" s="40">
        <v>45169</v>
      </c>
      <c r="J323" s="39" t="s">
        <v>626</v>
      </c>
      <c r="K323" s="39"/>
      <c r="L323" s="39" t="s">
        <v>666</v>
      </c>
      <c r="M323" s="39"/>
      <c r="N323" s="39" t="s">
        <v>746</v>
      </c>
      <c r="O323" s="44"/>
      <c r="P323" s="39" t="s">
        <v>495</v>
      </c>
      <c r="Q323" s="22">
        <v>300</v>
      </c>
      <c r="R323" s="22"/>
      <c r="S323" s="22">
        <v>7872.74</v>
      </c>
    </row>
    <row r="324" spans="1:19" ht="12.75">
      <c r="A324" s="39"/>
      <c r="B324" s="39"/>
      <c r="C324" s="39"/>
      <c r="D324" s="39"/>
      <c r="E324" s="39"/>
      <c r="F324" s="39"/>
      <c r="G324" s="39"/>
      <c r="H324" s="39" t="s">
        <v>398</v>
      </c>
      <c r="I324" s="40">
        <v>45170</v>
      </c>
      <c r="J324" s="39" t="s">
        <v>867</v>
      </c>
      <c r="K324" s="39"/>
      <c r="L324" s="39" t="s">
        <v>683</v>
      </c>
      <c r="M324" s="39"/>
      <c r="N324" s="39"/>
      <c r="O324" s="44"/>
      <c r="P324" s="39" t="s">
        <v>747</v>
      </c>
      <c r="Q324" s="22"/>
      <c r="R324" s="22">
        <v>480</v>
      </c>
      <c r="S324" s="22">
        <v>7392.74</v>
      </c>
    </row>
    <row r="325" spans="1:19" ht="12.75">
      <c r="A325" s="39"/>
      <c r="B325" s="39"/>
      <c r="C325" s="39"/>
      <c r="D325" s="39"/>
      <c r="E325" s="39"/>
      <c r="F325" s="39"/>
      <c r="G325" s="39"/>
      <c r="H325" s="39" t="s">
        <v>398</v>
      </c>
      <c r="I325" s="40">
        <v>45170</v>
      </c>
      <c r="J325" s="39" t="s">
        <v>868</v>
      </c>
      <c r="K325" s="39"/>
      <c r="L325" s="39" t="s">
        <v>683</v>
      </c>
      <c r="M325" s="39"/>
      <c r="N325" s="39"/>
      <c r="O325" s="44"/>
      <c r="P325" s="39" t="s">
        <v>747</v>
      </c>
      <c r="Q325" s="22"/>
      <c r="R325" s="22">
        <v>480</v>
      </c>
      <c r="S325" s="22">
        <v>6912.74</v>
      </c>
    </row>
    <row r="326" spans="1:19" ht="12.75">
      <c r="A326" s="39"/>
      <c r="B326" s="39"/>
      <c r="C326" s="39"/>
      <c r="D326" s="39"/>
      <c r="E326" s="39"/>
      <c r="F326" s="39"/>
      <c r="G326" s="39"/>
      <c r="H326" s="39" t="s">
        <v>398</v>
      </c>
      <c r="I326" s="40">
        <v>45171</v>
      </c>
      <c r="J326" s="39"/>
      <c r="K326" s="39"/>
      <c r="L326" s="39" t="s">
        <v>666</v>
      </c>
      <c r="M326" s="39"/>
      <c r="N326" s="39"/>
      <c r="O326" s="44"/>
      <c r="P326" s="39" t="s">
        <v>747</v>
      </c>
      <c r="Q326" s="22"/>
      <c r="R326" s="22">
        <v>300</v>
      </c>
      <c r="S326" s="22">
        <v>6612.74</v>
      </c>
    </row>
    <row r="327" spans="1:19" ht="12.75">
      <c r="A327" s="39"/>
      <c r="B327" s="39"/>
      <c r="C327" s="39"/>
      <c r="D327" s="39"/>
      <c r="E327" s="39"/>
      <c r="F327" s="39"/>
      <c r="G327" s="39"/>
      <c r="H327" s="39" t="s">
        <v>398</v>
      </c>
      <c r="I327" s="40">
        <v>45171</v>
      </c>
      <c r="J327" s="39"/>
      <c r="K327" s="39"/>
      <c r="L327" s="39" t="s">
        <v>686</v>
      </c>
      <c r="M327" s="39"/>
      <c r="N327" s="39"/>
      <c r="O327" s="44"/>
      <c r="P327" s="39" t="s">
        <v>747</v>
      </c>
      <c r="Q327" s="22"/>
      <c r="R327" s="22">
        <v>632</v>
      </c>
      <c r="S327" s="22">
        <v>5980.74</v>
      </c>
    </row>
    <row r="328" spans="1:19" ht="12.75">
      <c r="A328" s="39"/>
      <c r="B328" s="39"/>
      <c r="C328" s="39"/>
      <c r="D328" s="39"/>
      <c r="E328" s="39"/>
      <c r="F328" s="39"/>
      <c r="G328" s="39"/>
      <c r="H328" s="39" t="s">
        <v>200</v>
      </c>
      <c r="I328" s="40">
        <v>45172</v>
      </c>
      <c r="J328" s="39" t="s">
        <v>597</v>
      </c>
      <c r="K328" s="39"/>
      <c r="L328" s="39" t="s">
        <v>682</v>
      </c>
      <c r="M328" s="39"/>
      <c r="N328" s="39"/>
      <c r="O328" s="44"/>
      <c r="P328" s="39" t="s">
        <v>495</v>
      </c>
      <c r="Q328" s="22">
        <v>635.19</v>
      </c>
      <c r="R328" s="22"/>
      <c r="S328" s="22">
        <v>6615.93</v>
      </c>
    </row>
    <row r="329" spans="1:19" ht="12.75">
      <c r="A329" s="39"/>
      <c r="B329" s="39"/>
      <c r="C329" s="39"/>
      <c r="D329" s="39"/>
      <c r="E329" s="39"/>
      <c r="F329" s="39"/>
      <c r="G329" s="39"/>
      <c r="H329" s="39" t="s">
        <v>398</v>
      </c>
      <c r="I329" s="40">
        <v>45174</v>
      </c>
      <c r="J329" s="39" t="s">
        <v>869</v>
      </c>
      <c r="K329" s="39"/>
      <c r="L329" s="39" t="s">
        <v>684</v>
      </c>
      <c r="M329" s="39"/>
      <c r="N329" s="39"/>
      <c r="O329" s="44"/>
      <c r="P329" s="39" t="s">
        <v>747</v>
      </c>
      <c r="Q329" s="22"/>
      <c r="R329" s="22">
        <v>240</v>
      </c>
      <c r="S329" s="22">
        <v>6375.93</v>
      </c>
    </row>
    <row r="330" spans="1:19" ht="12.75">
      <c r="A330" s="39"/>
      <c r="B330" s="39"/>
      <c r="C330" s="39"/>
      <c r="D330" s="39"/>
      <c r="E330" s="39"/>
      <c r="F330" s="39"/>
      <c r="G330" s="39"/>
      <c r="H330" s="39" t="s">
        <v>398</v>
      </c>
      <c r="I330" s="40">
        <v>45179</v>
      </c>
      <c r="J330" s="39" t="s">
        <v>870</v>
      </c>
      <c r="K330" s="39"/>
      <c r="L330" s="39" t="s">
        <v>686</v>
      </c>
      <c r="M330" s="39"/>
      <c r="N330" s="39"/>
      <c r="O330" s="44"/>
      <c r="P330" s="39" t="s">
        <v>747</v>
      </c>
      <c r="Q330" s="22"/>
      <c r="R330" s="22">
        <v>509</v>
      </c>
      <c r="S330" s="22">
        <v>5866.93</v>
      </c>
    </row>
    <row r="331" spans="1:19" ht="12.75">
      <c r="A331" s="39"/>
      <c r="B331" s="39"/>
      <c r="C331" s="39"/>
      <c r="D331" s="39"/>
      <c r="E331" s="39"/>
      <c r="F331" s="39"/>
      <c r="G331" s="39"/>
      <c r="H331" s="39" t="s">
        <v>200</v>
      </c>
      <c r="I331" s="40">
        <v>45181</v>
      </c>
      <c r="J331" s="39" t="s">
        <v>627</v>
      </c>
      <c r="K331" s="39"/>
      <c r="L331" s="39" t="s">
        <v>663</v>
      </c>
      <c r="M331" s="39"/>
      <c r="N331" s="39" t="s">
        <v>746</v>
      </c>
      <c r="O331" s="44"/>
      <c r="P331" s="39" t="s">
        <v>495</v>
      </c>
      <c r="Q331" s="22">
        <v>35</v>
      </c>
      <c r="R331" s="22"/>
      <c r="S331" s="22">
        <v>5901.93</v>
      </c>
    </row>
    <row r="332" spans="1:19" ht="12.75">
      <c r="A332" s="39"/>
      <c r="B332" s="39"/>
      <c r="C332" s="39"/>
      <c r="D332" s="39"/>
      <c r="E332" s="39"/>
      <c r="F332" s="39"/>
      <c r="G332" s="39"/>
      <c r="H332" s="39" t="s">
        <v>398</v>
      </c>
      <c r="I332" s="40">
        <v>45184</v>
      </c>
      <c r="J332" s="39" t="s">
        <v>871</v>
      </c>
      <c r="K332" s="39"/>
      <c r="L332" s="39" t="s">
        <v>671</v>
      </c>
      <c r="M332" s="39"/>
      <c r="N332" s="39"/>
      <c r="O332" s="44"/>
      <c r="P332" s="39" t="s">
        <v>747</v>
      </c>
      <c r="Q332" s="22"/>
      <c r="R332" s="22">
        <v>2000</v>
      </c>
      <c r="S332" s="22">
        <v>3901.93</v>
      </c>
    </row>
    <row r="333" spans="1:19" ht="12.75">
      <c r="A333" s="39"/>
      <c r="B333" s="39"/>
      <c r="C333" s="39"/>
      <c r="D333" s="39"/>
      <c r="E333" s="39"/>
      <c r="F333" s="39"/>
      <c r="G333" s="39"/>
      <c r="H333" s="39" t="s">
        <v>398</v>
      </c>
      <c r="I333" s="40">
        <v>45185</v>
      </c>
      <c r="J333" s="39" t="s">
        <v>872</v>
      </c>
      <c r="K333" s="39"/>
      <c r="L333" s="39" t="s">
        <v>682</v>
      </c>
      <c r="M333" s="39"/>
      <c r="N333" s="39"/>
      <c r="O333" s="44"/>
      <c r="P333" s="39" t="s">
        <v>747</v>
      </c>
      <c r="Q333" s="22"/>
      <c r="R333" s="22">
        <v>635.19</v>
      </c>
      <c r="S333" s="22">
        <v>3266.74</v>
      </c>
    </row>
    <row r="334" spans="1:19" ht="12.75">
      <c r="A334" s="39"/>
      <c r="B334" s="39"/>
      <c r="C334" s="39"/>
      <c r="D334" s="39"/>
      <c r="E334" s="39"/>
      <c r="F334" s="39"/>
      <c r="G334" s="39"/>
      <c r="H334" s="39" t="s">
        <v>398</v>
      </c>
      <c r="I334" s="40">
        <v>45185</v>
      </c>
      <c r="J334" s="39"/>
      <c r="K334" s="39"/>
      <c r="L334" s="39" t="s">
        <v>681</v>
      </c>
      <c r="M334" s="39"/>
      <c r="N334" s="39"/>
      <c r="O334" s="44"/>
      <c r="P334" s="39" t="s">
        <v>747</v>
      </c>
      <c r="Q334" s="22"/>
      <c r="R334" s="22">
        <v>656.2</v>
      </c>
      <c r="S334" s="22">
        <v>2610.54</v>
      </c>
    </row>
    <row r="335" spans="1:19" ht="12.75">
      <c r="A335" s="39"/>
      <c r="B335" s="39"/>
      <c r="C335" s="39"/>
      <c r="D335" s="39"/>
      <c r="E335" s="39"/>
      <c r="F335" s="39"/>
      <c r="G335" s="39"/>
      <c r="H335" s="39" t="s">
        <v>398</v>
      </c>
      <c r="I335" s="40">
        <v>45192</v>
      </c>
      <c r="J335" s="39" t="s">
        <v>873</v>
      </c>
      <c r="K335" s="39"/>
      <c r="L335" s="39" t="s">
        <v>663</v>
      </c>
      <c r="M335" s="39"/>
      <c r="N335" s="39"/>
      <c r="O335" s="44"/>
      <c r="P335" s="39" t="s">
        <v>747</v>
      </c>
      <c r="Q335" s="22"/>
      <c r="R335" s="22">
        <v>35</v>
      </c>
      <c r="S335" s="22">
        <v>2575.54</v>
      </c>
    </row>
    <row r="336" spans="1:19" ht="12.75">
      <c r="A336" s="39"/>
      <c r="B336" s="39"/>
      <c r="C336" s="39"/>
      <c r="D336" s="39"/>
      <c r="E336" s="39"/>
      <c r="F336" s="39"/>
      <c r="G336" s="39"/>
      <c r="H336" s="39" t="s">
        <v>200</v>
      </c>
      <c r="I336" s="40">
        <v>45193</v>
      </c>
      <c r="J336" s="39" t="s">
        <v>587</v>
      </c>
      <c r="K336" s="39"/>
      <c r="L336" s="39" t="s">
        <v>672</v>
      </c>
      <c r="M336" s="39"/>
      <c r="N336" s="39"/>
      <c r="O336" s="44"/>
      <c r="P336" s="39" t="s">
        <v>495</v>
      </c>
      <c r="Q336" s="22">
        <v>1871.4</v>
      </c>
      <c r="R336" s="22"/>
      <c r="S336" s="22">
        <v>4446.94</v>
      </c>
    </row>
    <row r="337" spans="1:19" ht="12.75">
      <c r="A337" s="39"/>
      <c r="B337" s="39"/>
      <c r="C337" s="39"/>
      <c r="D337" s="39"/>
      <c r="E337" s="39"/>
      <c r="F337" s="39"/>
      <c r="G337" s="39"/>
      <c r="H337" s="39" t="s">
        <v>398</v>
      </c>
      <c r="I337" s="40">
        <v>45195</v>
      </c>
      <c r="J337" s="39"/>
      <c r="K337" s="39"/>
      <c r="L337" s="39" t="s">
        <v>672</v>
      </c>
      <c r="M337" s="39"/>
      <c r="N337" s="39"/>
      <c r="O337" s="44"/>
      <c r="P337" s="39" t="s">
        <v>747</v>
      </c>
      <c r="Q337" s="22"/>
      <c r="R337" s="22">
        <v>800</v>
      </c>
      <c r="S337" s="22">
        <v>3646.94</v>
      </c>
    </row>
    <row r="338" spans="1:19" ht="12.75">
      <c r="A338" s="39"/>
      <c r="B338" s="39"/>
      <c r="C338" s="39"/>
      <c r="D338" s="39"/>
      <c r="E338" s="39"/>
      <c r="F338" s="39"/>
      <c r="G338" s="39"/>
      <c r="H338" s="39" t="s">
        <v>200</v>
      </c>
      <c r="I338" s="40">
        <v>45199</v>
      </c>
      <c r="J338" s="39" t="s">
        <v>628</v>
      </c>
      <c r="K338" s="39"/>
      <c r="L338" s="39" t="s">
        <v>686</v>
      </c>
      <c r="M338" s="39"/>
      <c r="N338" s="39" t="s">
        <v>746</v>
      </c>
      <c r="O338" s="44"/>
      <c r="P338" s="39" t="s">
        <v>495</v>
      </c>
      <c r="Q338" s="22">
        <v>316</v>
      </c>
      <c r="R338" s="22"/>
      <c r="S338" s="22">
        <v>3962.94</v>
      </c>
    </row>
    <row r="339" spans="1:19" ht="12.75">
      <c r="A339" s="39"/>
      <c r="B339" s="39"/>
      <c r="C339" s="39"/>
      <c r="D339" s="39"/>
      <c r="E339" s="39"/>
      <c r="F339" s="39"/>
      <c r="G339" s="39"/>
      <c r="H339" s="39" t="s">
        <v>200</v>
      </c>
      <c r="I339" s="40">
        <v>45199</v>
      </c>
      <c r="J339" s="39" t="s">
        <v>629</v>
      </c>
      <c r="K339" s="39"/>
      <c r="L339" s="39" t="s">
        <v>684</v>
      </c>
      <c r="M339" s="39"/>
      <c r="N339" s="39" t="s">
        <v>746</v>
      </c>
      <c r="O339" s="44"/>
      <c r="P339" s="39" t="s">
        <v>495</v>
      </c>
      <c r="Q339" s="22">
        <v>240</v>
      </c>
      <c r="R339" s="22"/>
      <c r="S339" s="22">
        <v>4202.94</v>
      </c>
    </row>
    <row r="340" spans="1:19" ht="12.75">
      <c r="A340" s="39"/>
      <c r="B340" s="39"/>
      <c r="C340" s="39"/>
      <c r="D340" s="39"/>
      <c r="E340" s="39"/>
      <c r="F340" s="39"/>
      <c r="G340" s="39"/>
      <c r="H340" s="39" t="s">
        <v>200</v>
      </c>
      <c r="I340" s="40">
        <v>45199</v>
      </c>
      <c r="J340" s="39" t="s">
        <v>630</v>
      </c>
      <c r="K340" s="39"/>
      <c r="L340" s="39" t="s">
        <v>683</v>
      </c>
      <c r="M340" s="39"/>
      <c r="N340" s="39" t="s">
        <v>746</v>
      </c>
      <c r="O340" s="44"/>
      <c r="P340" s="39" t="s">
        <v>495</v>
      </c>
      <c r="Q340" s="22">
        <v>480</v>
      </c>
      <c r="R340" s="22"/>
      <c r="S340" s="22">
        <v>4682.94</v>
      </c>
    </row>
    <row r="341" spans="1:19" ht="12.75">
      <c r="A341" s="39"/>
      <c r="B341" s="39"/>
      <c r="C341" s="39"/>
      <c r="D341" s="39"/>
      <c r="E341" s="39"/>
      <c r="F341" s="39"/>
      <c r="G341" s="39"/>
      <c r="H341" s="39" t="s">
        <v>200</v>
      </c>
      <c r="I341" s="40">
        <v>45199</v>
      </c>
      <c r="J341" s="39" t="s">
        <v>631</v>
      </c>
      <c r="K341" s="39"/>
      <c r="L341" s="39" t="s">
        <v>666</v>
      </c>
      <c r="M341" s="39"/>
      <c r="N341" s="39" t="s">
        <v>746</v>
      </c>
      <c r="O341" s="44"/>
      <c r="P341" s="39" t="s">
        <v>495</v>
      </c>
      <c r="Q341" s="22">
        <v>300</v>
      </c>
      <c r="R341" s="22"/>
      <c r="S341" s="22">
        <v>4982.94</v>
      </c>
    </row>
    <row r="342" spans="1:19" ht="12.75">
      <c r="A342" s="39"/>
      <c r="B342" s="39"/>
      <c r="C342" s="39"/>
      <c r="D342" s="39"/>
      <c r="E342" s="39"/>
      <c r="F342" s="39"/>
      <c r="G342" s="39"/>
      <c r="H342" s="39" t="s">
        <v>200</v>
      </c>
      <c r="I342" s="40">
        <v>45199</v>
      </c>
      <c r="J342" s="39" t="s">
        <v>632</v>
      </c>
      <c r="K342" s="39"/>
      <c r="L342" s="39" t="s">
        <v>670</v>
      </c>
      <c r="M342" s="39"/>
      <c r="N342" s="39" t="s">
        <v>746</v>
      </c>
      <c r="O342" s="44"/>
      <c r="P342" s="39" t="s">
        <v>495</v>
      </c>
      <c r="Q342" s="22">
        <v>180</v>
      </c>
      <c r="R342" s="22"/>
      <c r="S342" s="22">
        <v>5162.94</v>
      </c>
    </row>
    <row r="343" spans="1:19" ht="12.75">
      <c r="A343" s="39"/>
      <c r="B343" s="39"/>
      <c r="C343" s="39"/>
      <c r="D343" s="39"/>
      <c r="E343" s="39"/>
      <c r="F343" s="39"/>
      <c r="G343" s="39"/>
      <c r="H343" s="39" t="s">
        <v>398</v>
      </c>
      <c r="I343" s="40">
        <v>45199</v>
      </c>
      <c r="J343" s="39" t="s">
        <v>874</v>
      </c>
      <c r="K343" s="39"/>
      <c r="L343" s="39" t="s">
        <v>666</v>
      </c>
      <c r="M343" s="39"/>
      <c r="N343" s="39"/>
      <c r="O343" s="44"/>
      <c r="P343" s="39" t="s">
        <v>747</v>
      </c>
      <c r="Q343" s="22"/>
      <c r="R343" s="22">
        <v>300</v>
      </c>
      <c r="S343" s="22">
        <v>4862.94</v>
      </c>
    </row>
    <row r="344" spans="1:19" ht="12.75">
      <c r="A344" s="39"/>
      <c r="B344" s="39"/>
      <c r="C344" s="39"/>
      <c r="D344" s="39"/>
      <c r="E344" s="39"/>
      <c r="F344" s="39"/>
      <c r="G344" s="39"/>
      <c r="H344" s="39" t="s">
        <v>398</v>
      </c>
      <c r="I344" s="40">
        <v>45199</v>
      </c>
      <c r="J344" s="39" t="s">
        <v>875</v>
      </c>
      <c r="K344" s="39"/>
      <c r="L344" s="39" t="s">
        <v>684</v>
      </c>
      <c r="M344" s="39"/>
      <c r="N344" s="39"/>
      <c r="O344" s="44"/>
      <c r="P344" s="39" t="s">
        <v>747</v>
      </c>
      <c r="Q344" s="22"/>
      <c r="R344" s="22">
        <v>240</v>
      </c>
      <c r="S344" s="22">
        <v>4622.94</v>
      </c>
    </row>
    <row r="345" spans="1:19" ht="13.5" thickBot="1">
      <c r="A345" s="39"/>
      <c r="B345" s="39"/>
      <c r="C345" s="39"/>
      <c r="D345" s="39"/>
      <c r="E345" s="39"/>
      <c r="F345" s="39"/>
      <c r="G345" s="39"/>
      <c r="H345" s="39" t="s">
        <v>398</v>
      </c>
      <c r="I345" s="40">
        <v>45199</v>
      </c>
      <c r="J345" s="39" t="s">
        <v>876</v>
      </c>
      <c r="K345" s="39"/>
      <c r="L345" s="39" t="s">
        <v>686</v>
      </c>
      <c r="M345" s="39"/>
      <c r="N345" s="39"/>
      <c r="O345" s="44"/>
      <c r="P345" s="39" t="s">
        <v>747</v>
      </c>
      <c r="Q345" s="23"/>
      <c r="R345" s="23">
        <v>316</v>
      </c>
      <c r="S345" s="23">
        <v>4306.94</v>
      </c>
    </row>
    <row r="346" spans="1:19" ht="13.5" thickBot="1">
      <c r="A346" s="39"/>
      <c r="B346" s="39"/>
      <c r="C346" s="39"/>
      <c r="D346" s="39" t="s">
        <v>303</v>
      </c>
      <c r="E346" s="39"/>
      <c r="F346" s="39"/>
      <c r="G346" s="39"/>
      <c r="H346" s="39"/>
      <c r="I346" s="40"/>
      <c r="J346" s="39"/>
      <c r="K346" s="39"/>
      <c r="L346" s="39"/>
      <c r="M346" s="39"/>
      <c r="N346" s="39"/>
      <c r="O346" s="45"/>
      <c r="P346" s="39"/>
      <c r="Q346" s="32">
        <f>ROUND(SUM(Q229:Q345),5)</f>
        <v>37002.02</v>
      </c>
      <c r="R346" s="32">
        <f>ROUND(SUM(R229:R345),5)</f>
        <v>33655.08</v>
      </c>
      <c r="S346" s="32">
        <f>S345</f>
        <v>4306.94</v>
      </c>
    </row>
    <row r="347" spans="1:19" ht="12.75">
      <c r="A347" s="39"/>
      <c r="B347" s="39"/>
      <c r="C347" s="39" t="s">
        <v>303</v>
      </c>
      <c r="D347" s="39"/>
      <c r="E347" s="39"/>
      <c r="F347" s="39"/>
      <c r="G347" s="39"/>
      <c r="H347" s="39"/>
      <c r="I347" s="40"/>
      <c r="J347" s="39"/>
      <c r="K347" s="39"/>
      <c r="L347" s="39"/>
      <c r="M347" s="39"/>
      <c r="N347" s="39"/>
      <c r="O347" s="45"/>
      <c r="P347" s="39"/>
      <c r="Q347" s="22">
        <f>Q346</f>
        <v>37002.02</v>
      </c>
      <c r="R347" s="22">
        <f>R346</f>
        <v>33655.08</v>
      </c>
      <c r="S347" s="22">
        <f>S346</f>
        <v>4306.94</v>
      </c>
    </row>
    <row r="348" spans="1:19" ht="12.75">
      <c r="A348" s="16"/>
      <c r="B348" s="16"/>
      <c r="C348" s="16" t="s">
        <v>304</v>
      </c>
      <c r="D348" s="16"/>
      <c r="E348" s="16"/>
      <c r="F348" s="16"/>
      <c r="G348" s="16"/>
      <c r="H348" s="16"/>
      <c r="I348" s="37"/>
      <c r="J348" s="16"/>
      <c r="K348" s="16"/>
      <c r="L348" s="16"/>
      <c r="M348" s="16"/>
      <c r="N348" s="16"/>
      <c r="O348" s="43"/>
      <c r="P348" s="16"/>
      <c r="Q348" s="38"/>
      <c r="R348" s="38"/>
      <c r="S348" s="38">
        <v>3379.7</v>
      </c>
    </row>
    <row r="349" spans="1:19" ht="12.75">
      <c r="A349" s="16"/>
      <c r="B349" s="16"/>
      <c r="C349" s="16"/>
      <c r="D349" s="16" t="s">
        <v>751</v>
      </c>
      <c r="E349" s="16"/>
      <c r="F349" s="16"/>
      <c r="G349" s="16"/>
      <c r="H349" s="16"/>
      <c r="I349" s="37"/>
      <c r="J349" s="16"/>
      <c r="K349" s="16"/>
      <c r="L349" s="16"/>
      <c r="M349" s="16"/>
      <c r="N349" s="16"/>
      <c r="O349" s="43"/>
      <c r="P349" s="16"/>
      <c r="Q349" s="38"/>
      <c r="R349" s="38"/>
      <c r="S349" s="38">
        <v>0</v>
      </c>
    </row>
    <row r="350" spans="1:19" ht="12.75">
      <c r="A350" s="39"/>
      <c r="B350" s="39"/>
      <c r="C350" s="39"/>
      <c r="D350" s="39"/>
      <c r="E350" s="39"/>
      <c r="F350" s="39"/>
      <c r="G350" s="39"/>
      <c r="H350" s="39" t="s">
        <v>203</v>
      </c>
      <c r="I350" s="40">
        <v>45048</v>
      </c>
      <c r="J350" s="39" t="s">
        <v>815</v>
      </c>
      <c r="K350" s="39"/>
      <c r="L350" s="39" t="s">
        <v>879</v>
      </c>
      <c r="M350" s="39"/>
      <c r="N350" s="39"/>
      <c r="O350" s="44"/>
      <c r="P350" s="39" t="s">
        <v>748</v>
      </c>
      <c r="Q350" s="22">
        <v>1200</v>
      </c>
      <c r="R350" s="22"/>
      <c r="S350" s="22">
        <v>1200</v>
      </c>
    </row>
    <row r="351" spans="1:19" ht="12.75">
      <c r="A351" s="39"/>
      <c r="B351" s="39"/>
      <c r="C351" s="39"/>
      <c r="D351" s="39"/>
      <c r="E351" s="39"/>
      <c r="F351" s="39"/>
      <c r="G351" s="39"/>
      <c r="H351" s="39" t="s">
        <v>206</v>
      </c>
      <c r="I351" s="40">
        <v>45077</v>
      </c>
      <c r="J351" s="39" t="s">
        <v>642</v>
      </c>
      <c r="K351" s="41" t="s">
        <v>337</v>
      </c>
      <c r="L351" s="39"/>
      <c r="M351" s="39" t="s">
        <v>729</v>
      </c>
      <c r="N351" s="39"/>
      <c r="O351" s="44"/>
      <c r="P351" s="39" t="s">
        <v>524</v>
      </c>
      <c r="Q351" s="22"/>
      <c r="R351" s="22">
        <v>100</v>
      </c>
      <c r="S351" s="22">
        <v>1100</v>
      </c>
    </row>
    <row r="352" spans="1:19" ht="12.75">
      <c r="A352" s="39"/>
      <c r="B352" s="39"/>
      <c r="C352" s="39"/>
      <c r="D352" s="39"/>
      <c r="E352" s="39"/>
      <c r="F352" s="39"/>
      <c r="G352" s="39"/>
      <c r="H352" s="39" t="s">
        <v>206</v>
      </c>
      <c r="I352" s="40">
        <v>45107</v>
      </c>
      <c r="J352" s="39" t="s">
        <v>643</v>
      </c>
      <c r="K352" s="41" t="s">
        <v>337</v>
      </c>
      <c r="L352" s="39"/>
      <c r="M352" s="39" t="s">
        <v>730</v>
      </c>
      <c r="N352" s="39"/>
      <c r="O352" s="44"/>
      <c r="P352" s="39" t="s">
        <v>524</v>
      </c>
      <c r="Q352" s="22"/>
      <c r="R352" s="22">
        <v>100</v>
      </c>
      <c r="S352" s="22">
        <v>1000</v>
      </c>
    </row>
    <row r="353" spans="1:19" ht="12.75">
      <c r="A353" s="39"/>
      <c r="B353" s="39"/>
      <c r="C353" s="39"/>
      <c r="D353" s="39"/>
      <c r="E353" s="39"/>
      <c r="F353" s="39"/>
      <c r="G353" s="39"/>
      <c r="H353" s="39" t="s">
        <v>206</v>
      </c>
      <c r="I353" s="40">
        <v>45138</v>
      </c>
      <c r="J353" s="39" t="s">
        <v>644</v>
      </c>
      <c r="K353" s="41" t="s">
        <v>337</v>
      </c>
      <c r="L353" s="39"/>
      <c r="M353" s="39" t="s">
        <v>731</v>
      </c>
      <c r="N353" s="39"/>
      <c r="O353" s="44"/>
      <c r="P353" s="39" t="s">
        <v>524</v>
      </c>
      <c r="Q353" s="22"/>
      <c r="R353" s="22">
        <v>100</v>
      </c>
      <c r="S353" s="22">
        <v>900</v>
      </c>
    </row>
    <row r="354" spans="1:19" ht="12.75">
      <c r="A354" s="39"/>
      <c r="B354" s="39"/>
      <c r="C354" s="39"/>
      <c r="D354" s="39"/>
      <c r="E354" s="39"/>
      <c r="F354" s="39"/>
      <c r="G354" s="39"/>
      <c r="H354" s="39" t="s">
        <v>206</v>
      </c>
      <c r="I354" s="40">
        <v>45169</v>
      </c>
      <c r="J354" s="39" t="s">
        <v>645</v>
      </c>
      <c r="K354" s="41" t="s">
        <v>337</v>
      </c>
      <c r="L354" s="39"/>
      <c r="M354" s="39" t="s">
        <v>732</v>
      </c>
      <c r="N354" s="39"/>
      <c r="O354" s="44"/>
      <c r="P354" s="39" t="s">
        <v>524</v>
      </c>
      <c r="Q354" s="22"/>
      <c r="R354" s="22">
        <v>100</v>
      </c>
      <c r="S354" s="22">
        <v>800</v>
      </c>
    </row>
    <row r="355" spans="1:19" ht="13.5" thickBot="1">
      <c r="A355" s="39"/>
      <c r="B355" s="39"/>
      <c r="C355" s="39"/>
      <c r="D355" s="39"/>
      <c r="E355" s="39"/>
      <c r="F355" s="39"/>
      <c r="G355" s="39"/>
      <c r="H355" s="39" t="s">
        <v>206</v>
      </c>
      <c r="I355" s="40">
        <v>45199</v>
      </c>
      <c r="J355" s="39" t="s">
        <v>646</v>
      </c>
      <c r="K355" s="41" t="s">
        <v>337</v>
      </c>
      <c r="L355" s="39"/>
      <c r="M355" s="39" t="s">
        <v>733</v>
      </c>
      <c r="N355" s="39"/>
      <c r="O355" s="44"/>
      <c r="P355" s="39" t="s">
        <v>524</v>
      </c>
      <c r="Q355" s="31"/>
      <c r="R355" s="31">
        <v>100</v>
      </c>
      <c r="S355" s="31">
        <v>700</v>
      </c>
    </row>
    <row r="356" spans="1:19" ht="12.75">
      <c r="A356" s="39"/>
      <c r="B356" s="39"/>
      <c r="C356" s="39"/>
      <c r="D356" s="39" t="s">
        <v>774</v>
      </c>
      <c r="E356" s="39"/>
      <c r="F356" s="39"/>
      <c r="G356" s="39"/>
      <c r="H356" s="39"/>
      <c r="I356" s="40"/>
      <c r="J356" s="39"/>
      <c r="K356" s="39"/>
      <c r="L356" s="39"/>
      <c r="M356" s="39"/>
      <c r="N356" s="39"/>
      <c r="O356" s="45"/>
      <c r="P356" s="39"/>
      <c r="Q356" s="22">
        <f>ROUND(SUM(Q349:Q355),5)</f>
        <v>1200</v>
      </c>
      <c r="R356" s="22">
        <f>ROUND(SUM(R349:R355),5)</f>
        <v>500</v>
      </c>
      <c r="S356" s="22">
        <f>S355</f>
        <v>700</v>
      </c>
    </row>
    <row r="357" spans="1:19" ht="12.75">
      <c r="A357" s="16"/>
      <c r="B357" s="16"/>
      <c r="C357" s="16"/>
      <c r="D357" s="16" t="s">
        <v>775</v>
      </c>
      <c r="E357" s="16"/>
      <c r="F357" s="16"/>
      <c r="G357" s="16"/>
      <c r="H357" s="16"/>
      <c r="I357" s="37"/>
      <c r="J357" s="16"/>
      <c r="K357" s="16"/>
      <c r="L357" s="16"/>
      <c r="M357" s="16"/>
      <c r="N357" s="16"/>
      <c r="O357" s="43"/>
      <c r="P357" s="16"/>
      <c r="Q357" s="38"/>
      <c r="R357" s="38"/>
      <c r="S357" s="38">
        <v>0</v>
      </c>
    </row>
    <row r="358" spans="1:19" ht="12.75">
      <c r="A358" s="39"/>
      <c r="B358" s="39"/>
      <c r="C358" s="39"/>
      <c r="D358" s="39" t="s">
        <v>776</v>
      </c>
      <c r="E358" s="39"/>
      <c r="F358" s="39"/>
      <c r="G358" s="39"/>
      <c r="H358" s="39"/>
      <c r="I358" s="40"/>
      <c r="J358" s="39"/>
      <c r="K358" s="39"/>
      <c r="L358" s="39"/>
      <c r="M358" s="39"/>
      <c r="N358" s="39"/>
      <c r="O358" s="45"/>
      <c r="P358" s="39"/>
      <c r="Q358" s="22"/>
      <c r="R358" s="22"/>
      <c r="S358" s="22">
        <f>S357</f>
        <v>0</v>
      </c>
    </row>
    <row r="359" spans="1:19" ht="12.75">
      <c r="A359" s="16"/>
      <c r="B359" s="16"/>
      <c r="C359" s="16"/>
      <c r="D359" s="16" t="s">
        <v>756</v>
      </c>
      <c r="E359" s="16"/>
      <c r="F359" s="16"/>
      <c r="G359" s="16"/>
      <c r="H359" s="16"/>
      <c r="I359" s="37"/>
      <c r="J359" s="16"/>
      <c r="K359" s="16"/>
      <c r="L359" s="16"/>
      <c r="M359" s="16"/>
      <c r="N359" s="16"/>
      <c r="O359" s="43"/>
      <c r="P359" s="16"/>
      <c r="Q359" s="38"/>
      <c r="R359" s="38"/>
      <c r="S359" s="38">
        <v>3379.7</v>
      </c>
    </row>
    <row r="360" spans="1:19" ht="12.75">
      <c r="A360" s="39"/>
      <c r="B360" s="39"/>
      <c r="C360" s="39"/>
      <c r="D360" s="39"/>
      <c r="E360" s="39"/>
      <c r="F360" s="39"/>
      <c r="G360" s="39"/>
      <c r="H360" s="39" t="s">
        <v>201</v>
      </c>
      <c r="I360" s="40">
        <v>44849</v>
      </c>
      <c r="J360" s="39" t="s">
        <v>581</v>
      </c>
      <c r="K360" s="39"/>
      <c r="L360" s="39" t="s">
        <v>667</v>
      </c>
      <c r="M360" s="39" t="s">
        <v>704</v>
      </c>
      <c r="N360" s="39"/>
      <c r="O360" s="44"/>
      <c r="P360" s="39" t="s">
        <v>747</v>
      </c>
      <c r="Q360" s="22"/>
      <c r="R360" s="22">
        <v>56</v>
      </c>
      <c r="S360" s="22">
        <v>3323.7</v>
      </c>
    </row>
    <row r="361" spans="1:19" ht="12.75">
      <c r="A361" s="39"/>
      <c r="B361" s="39"/>
      <c r="C361" s="39"/>
      <c r="D361" s="39"/>
      <c r="E361" s="39"/>
      <c r="F361" s="39"/>
      <c r="G361" s="39"/>
      <c r="H361" s="39" t="s">
        <v>200</v>
      </c>
      <c r="I361" s="40">
        <v>44851</v>
      </c>
      <c r="J361" s="39" t="s">
        <v>583</v>
      </c>
      <c r="K361" s="39"/>
      <c r="L361" s="39" t="s">
        <v>669</v>
      </c>
      <c r="M361" s="39" t="s">
        <v>705</v>
      </c>
      <c r="N361" s="39"/>
      <c r="O361" s="44"/>
      <c r="P361" s="39" t="s">
        <v>302</v>
      </c>
      <c r="Q361" s="22"/>
      <c r="R361" s="22">
        <v>120</v>
      </c>
      <c r="S361" s="22">
        <v>3203.7</v>
      </c>
    </row>
    <row r="362" spans="1:19" ht="12.75">
      <c r="A362" s="39"/>
      <c r="B362" s="39"/>
      <c r="C362" s="39"/>
      <c r="D362" s="39"/>
      <c r="E362" s="39"/>
      <c r="F362" s="39"/>
      <c r="G362" s="39"/>
      <c r="H362" s="39" t="s">
        <v>200</v>
      </c>
      <c r="I362" s="40">
        <v>44904</v>
      </c>
      <c r="J362" s="39" t="s">
        <v>595</v>
      </c>
      <c r="K362" s="39"/>
      <c r="L362" s="39" t="s">
        <v>680</v>
      </c>
      <c r="M362" s="39" t="s">
        <v>712</v>
      </c>
      <c r="N362" s="39" t="s">
        <v>744</v>
      </c>
      <c r="O362" s="44"/>
      <c r="P362" s="39" t="s">
        <v>302</v>
      </c>
      <c r="Q362" s="22">
        <v>0</v>
      </c>
      <c r="R362" s="22"/>
      <c r="S362" s="22">
        <v>3203.7</v>
      </c>
    </row>
    <row r="363" spans="1:19" ht="12.75">
      <c r="A363" s="39"/>
      <c r="B363" s="39"/>
      <c r="C363" s="39"/>
      <c r="D363" s="39"/>
      <c r="E363" s="39"/>
      <c r="F363" s="39"/>
      <c r="G363" s="39"/>
      <c r="H363" s="39" t="s">
        <v>200</v>
      </c>
      <c r="I363" s="40">
        <v>44904</v>
      </c>
      <c r="J363" s="39" t="s">
        <v>595</v>
      </c>
      <c r="K363" s="39"/>
      <c r="L363" s="39" t="s">
        <v>680</v>
      </c>
      <c r="M363" s="39" t="s">
        <v>713</v>
      </c>
      <c r="N363" s="39" t="s">
        <v>744</v>
      </c>
      <c r="O363" s="44"/>
      <c r="P363" s="39" t="s">
        <v>302</v>
      </c>
      <c r="Q363" s="22"/>
      <c r="R363" s="22">
        <v>961.8</v>
      </c>
      <c r="S363" s="22">
        <v>2241.9</v>
      </c>
    </row>
    <row r="364" spans="1:19" ht="12.75">
      <c r="A364" s="39"/>
      <c r="B364" s="39"/>
      <c r="C364" s="39"/>
      <c r="D364" s="39"/>
      <c r="E364" s="39"/>
      <c r="F364" s="39"/>
      <c r="G364" s="39"/>
      <c r="H364" s="39" t="s">
        <v>201</v>
      </c>
      <c r="I364" s="40">
        <v>44913</v>
      </c>
      <c r="J364" s="39" t="s">
        <v>583</v>
      </c>
      <c r="K364" s="39"/>
      <c r="L364" s="39" t="s">
        <v>674</v>
      </c>
      <c r="M364" s="39" t="s">
        <v>711</v>
      </c>
      <c r="N364" s="39"/>
      <c r="O364" s="44"/>
      <c r="P364" s="39" t="s">
        <v>748</v>
      </c>
      <c r="Q364" s="22"/>
      <c r="R364" s="22">
        <v>78</v>
      </c>
      <c r="S364" s="22">
        <v>2163.9</v>
      </c>
    </row>
    <row r="365" spans="1:19" ht="12.75">
      <c r="A365" s="39"/>
      <c r="B365" s="39"/>
      <c r="C365" s="39"/>
      <c r="D365" s="39"/>
      <c r="E365" s="39"/>
      <c r="F365" s="39"/>
      <c r="G365" s="39"/>
      <c r="H365" s="39" t="s">
        <v>200</v>
      </c>
      <c r="I365" s="40">
        <v>44968</v>
      </c>
      <c r="J365" s="39" t="s">
        <v>580</v>
      </c>
      <c r="K365" s="39"/>
      <c r="L365" s="39" t="s">
        <v>666</v>
      </c>
      <c r="M365" s="39" t="s">
        <v>264</v>
      </c>
      <c r="N365" s="39" t="s">
        <v>744</v>
      </c>
      <c r="O365" s="44"/>
      <c r="P365" s="39" t="s">
        <v>302</v>
      </c>
      <c r="Q365" s="22"/>
      <c r="R365" s="22">
        <v>329.35</v>
      </c>
      <c r="S365" s="22">
        <v>1834.55</v>
      </c>
    </row>
    <row r="366" spans="1:19" ht="12.75">
      <c r="A366" s="39"/>
      <c r="B366" s="39"/>
      <c r="C366" s="39"/>
      <c r="D366" s="39"/>
      <c r="E366" s="39"/>
      <c r="F366" s="39"/>
      <c r="G366" s="39"/>
      <c r="H366" s="39" t="s">
        <v>200</v>
      </c>
      <c r="I366" s="40">
        <v>44968</v>
      </c>
      <c r="J366" s="39" t="s">
        <v>580</v>
      </c>
      <c r="K366" s="39"/>
      <c r="L366" s="39" t="s">
        <v>666</v>
      </c>
      <c r="M366" s="39" t="s">
        <v>712</v>
      </c>
      <c r="N366" s="39" t="s">
        <v>744</v>
      </c>
      <c r="O366" s="44"/>
      <c r="P366" s="39" t="s">
        <v>302</v>
      </c>
      <c r="Q366" s="22">
        <v>0</v>
      </c>
      <c r="R366" s="22"/>
      <c r="S366" s="22">
        <v>1834.55</v>
      </c>
    </row>
    <row r="367" spans="1:19" ht="12.75">
      <c r="A367" s="39"/>
      <c r="B367" s="39"/>
      <c r="C367" s="39"/>
      <c r="D367" s="39"/>
      <c r="E367" s="39"/>
      <c r="F367" s="39"/>
      <c r="G367" s="39"/>
      <c r="H367" s="39" t="s">
        <v>202</v>
      </c>
      <c r="I367" s="40">
        <v>45024</v>
      </c>
      <c r="J367" s="39"/>
      <c r="K367" s="39"/>
      <c r="L367" s="39" t="s">
        <v>698</v>
      </c>
      <c r="M367" s="39" t="s">
        <v>897</v>
      </c>
      <c r="N367" s="39"/>
      <c r="O367" s="44"/>
      <c r="P367" s="39" t="s">
        <v>315</v>
      </c>
      <c r="Q367" s="22">
        <v>1260</v>
      </c>
      <c r="R367" s="22"/>
      <c r="S367" s="22">
        <v>3094.55</v>
      </c>
    </row>
    <row r="368" spans="1:19" ht="12.75">
      <c r="A368" s="39"/>
      <c r="B368" s="39"/>
      <c r="C368" s="39"/>
      <c r="D368" s="39"/>
      <c r="E368" s="39"/>
      <c r="F368" s="39"/>
      <c r="G368" s="39"/>
      <c r="H368" s="39" t="s">
        <v>200</v>
      </c>
      <c r="I368" s="40">
        <v>45027</v>
      </c>
      <c r="J368" s="39" t="s">
        <v>577</v>
      </c>
      <c r="K368" s="39"/>
      <c r="L368" s="39" t="s">
        <v>664</v>
      </c>
      <c r="M368" s="39" t="s">
        <v>712</v>
      </c>
      <c r="N368" s="39" t="s">
        <v>744</v>
      </c>
      <c r="O368" s="44"/>
      <c r="P368" s="39" t="s">
        <v>302</v>
      </c>
      <c r="Q368" s="22">
        <v>0</v>
      </c>
      <c r="R368" s="22"/>
      <c r="S368" s="22">
        <v>3094.55</v>
      </c>
    </row>
    <row r="369" spans="1:19" ht="12.75">
      <c r="A369" s="39"/>
      <c r="B369" s="39"/>
      <c r="C369" s="39"/>
      <c r="D369" s="39"/>
      <c r="E369" s="39"/>
      <c r="F369" s="39"/>
      <c r="G369" s="39"/>
      <c r="H369" s="39" t="s">
        <v>200</v>
      </c>
      <c r="I369" s="40">
        <v>45027</v>
      </c>
      <c r="J369" s="39" t="s">
        <v>577</v>
      </c>
      <c r="K369" s="39"/>
      <c r="L369" s="39" t="s">
        <v>664</v>
      </c>
      <c r="M369" s="39" t="s">
        <v>264</v>
      </c>
      <c r="N369" s="39" t="s">
        <v>744</v>
      </c>
      <c r="O369" s="44"/>
      <c r="P369" s="39" t="s">
        <v>302</v>
      </c>
      <c r="Q369" s="22"/>
      <c r="R369" s="22">
        <v>977.8</v>
      </c>
      <c r="S369" s="22">
        <v>2116.75</v>
      </c>
    </row>
    <row r="370" spans="1:19" ht="12.75">
      <c r="A370" s="39"/>
      <c r="B370" s="39"/>
      <c r="C370" s="39"/>
      <c r="D370" s="39"/>
      <c r="E370" s="39"/>
      <c r="F370" s="39"/>
      <c r="G370" s="39"/>
      <c r="H370" s="39" t="s">
        <v>202</v>
      </c>
      <c r="I370" s="40">
        <v>45040</v>
      </c>
      <c r="J370" s="39"/>
      <c r="K370" s="39"/>
      <c r="L370" s="39" t="s">
        <v>690</v>
      </c>
      <c r="M370" s="39" t="s">
        <v>726</v>
      </c>
      <c r="N370" s="39"/>
      <c r="O370" s="44"/>
      <c r="P370" s="39" t="s">
        <v>315</v>
      </c>
      <c r="Q370" s="22">
        <v>350</v>
      </c>
      <c r="R370" s="22"/>
      <c r="S370" s="22">
        <v>2466.75</v>
      </c>
    </row>
    <row r="371" spans="1:19" ht="12.75">
      <c r="A371" s="39"/>
      <c r="B371" s="39"/>
      <c r="C371" s="39"/>
      <c r="D371" s="39"/>
      <c r="E371" s="39"/>
      <c r="F371" s="39"/>
      <c r="G371" s="39"/>
      <c r="H371" s="39" t="s">
        <v>202</v>
      </c>
      <c r="I371" s="40">
        <v>45040</v>
      </c>
      <c r="J371" s="39"/>
      <c r="K371" s="39"/>
      <c r="L371" s="39" t="s">
        <v>690</v>
      </c>
      <c r="M371" s="39" t="s">
        <v>726</v>
      </c>
      <c r="N371" s="39"/>
      <c r="O371" s="44"/>
      <c r="P371" s="39" t="s">
        <v>315</v>
      </c>
      <c r="Q371" s="22"/>
      <c r="R371" s="22">
        <v>8.75</v>
      </c>
      <c r="S371" s="22">
        <v>2458</v>
      </c>
    </row>
    <row r="372" spans="1:19" ht="12.75">
      <c r="A372" s="39"/>
      <c r="B372" s="39"/>
      <c r="C372" s="39"/>
      <c r="D372" s="39"/>
      <c r="E372" s="39"/>
      <c r="F372" s="39"/>
      <c r="G372" s="39"/>
      <c r="H372" s="39" t="s">
        <v>202</v>
      </c>
      <c r="I372" s="40">
        <v>45059</v>
      </c>
      <c r="J372" s="39"/>
      <c r="K372" s="39"/>
      <c r="L372" s="39" t="s">
        <v>690</v>
      </c>
      <c r="M372" s="39" t="s">
        <v>898</v>
      </c>
      <c r="N372" s="39"/>
      <c r="O372" s="44"/>
      <c r="P372" s="39" t="s">
        <v>315</v>
      </c>
      <c r="Q372" s="22">
        <v>1400</v>
      </c>
      <c r="R372" s="22"/>
      <c r="S372" s="22">
        <v>3858</v>
      </c>
    </row>
    <row r="373" spans="1:19" ht="12.75">
      <c r="A373" s="39"/>
      <c r="B373" s="39"/>
      <c r="C373" s="39"/>
      <c r="D373" s="39"/>
      <c r="E373" s="39"/>
      <c r="F373" s="39"/>
      <c r="G373" s="39"/>
      <c r="H373" s="39" t="s">
        <v>202</v>
      </c>
      <c r="I373" s="40">
        <v>45102</v>
      </c>
      <c r="J373" s="39"/>
      <c r="K373" s="39"/>
      <c r="L373" s="39" t="s">
        <v>690</v>
      </c>
      <c r="M373" s="39" t="s">
        <v>264</v>
      </c>
      <c r="N373" s="39"/>
      <c r="O373" s="44"/>
      <c r="P373" s="39" t="s">
        <v>315</v>
      </c>
      <c r="Q373" s="22">
        <v>540</v>
      </c>
      <c r="R373" s="22"/>
      <c r="S373" s="22">
        <v>4398</v>
      </c>
    </row>
    <row r="374" spans="1:19" ht="12.75">
      <c r="A374" s="39"/>
      <c r="B374" s="39"/>
      <c r="C374" s="39"/>
      <c r="D374" s="39"/>
      <c r="E374" s="39"/>
      <c r="F374" s="39"/>
      <c r="G374" s="39"/>
      <c r="H374" s="39" t="s">
        <v>202</v>
      </c>
      <c r="I374" s="40">
        <v>45104</v>
      </c>
      <c r="J374" s="39"/>
      <c r="K374" s="39"/>
      <c r="L374" s="39" t="s">
        <v>698</v>
      </c>
      <c r="M374" s="39" t="s">
        <v>264</v>
      </c>
      <c r="N374" s="39"/>
      <c r="O374" s="44"/>
      <c r="P374" s="39" t="s">
        <v>315</v>
      </c>
      <c r="Q374" s="22">
        <v>585</v>
      </c>
      <c r="R374" s="22"/>
      <c r="S374" s="22">
        <v>4983</v>
      </c>
    </row>
    <row r="375" spans="1:19" ht="12.75">
      <c r="A375" s="39"/>
      <c r="B375" s="39"/>
      <c r="C375" s="39"/>
      <c r="D375" s="39"/>
      <c r="E375" s="39"/>
      <c r="F375" s="39"/>
      <c r="G375" s="39"/>
      <c r="H375" s="39" t="s">
        <v>200</v>
      </c>
      <c r="I375" s="40">
        <v>45116</v>
      </c>
      <c r="J375" s="39" t="s">
        <v>582</v>
      </c>
      <c r="K375" s="39"/>
      <c r="L375" s="39" t="s">
        <v>668</v>
      </c>
      <c r="M375" s="39" t="s">
        <v>264</v>
      </c>
      <c r="N375" s="39" t="s">
        <v>744</v>
      </c>
      <c r="O375" s="44"/>
      <c r="P375" s="39" t="s">
        <v>302</v>
      </c>
      <c r="Q375" s="22"/>
      <c r="R375" s="22">
        <v>311.17</v>
      </c>
      <c r="S375" s="22">
        <v>4671.83</v>
      </c>
    </row>
    <row r="376" spans="1:19" ht="12.75">
      <c r="A376" s="39"/>
      <c r="B376" s="39"/>
      <c r="C376" s="39"/>
      <c r="D376" s="39"/>
      <c r="E376" s="39"/>
      <c r="F376" s="39"/>
      <c r="G376" s="39"/>
      <c r="H376" s="39" t="s">
        <v>200</v>
      </c>
      <c r="I376" s="40">
        <v>45128</v>
      </c>
      <c r="J376" s="39" t="s">
        <v>584</v>
      </c>
      <c r="K376" s="39"/>
      <c r="L376" s="39" t="s">
        <v>665</v>
      </c>
      <c r="M376" s="39" t="s">
        <v>264</v>
      </c>
      <c r="N376" s="39" t="s">
        <v>744</v>
      </c>
      <c r="O376" s="44"/>
      <c r="P376" s="39" t="s">
        <v>302</v>
      </c>
      <c r="Q376" s="22"/>
      <c r="R376" s="22">
        <v>233.21</v>
      </c>
      <c r="S376" s="22">
        <v>4438.62</v>
      </c>
    </row>
    <row r="377" spans="1:19" ht="12.75">
      <c r="A377" s="39"/>
      <c r="B377" s="39"/>
      <c r="C377" s="39"/>
      <c r="D377" s="39"/>
      <c r="E377" s="39"/>
      <c r="F377" s="39"/>
      <c r="G377" s="39"/>
      <c r="H377" s="39" t="s">
        <v>202</v>
      </c>
      <c r="I377" s="40">
        <v>45137</v>
      </c>
      <c r="J377" s="39"/>
      <c r="K377" s="39"/>
      <c r="L377" s="39" t="s">
        <v>690</v>
      </c>
      <c r="M377" s="39" t="s">
        <v>264</v>
      </c>
      <c r="N377" s="39"/>
      <c r="O377" s="44"/>
      <c r="P377" s="39" t="s">
        <v>315</v>
      </c>
      <c r="Q377" s="22">
        <v>1068</v>
      </c>
      <c r="R377" s="22"/>
      <c r="S377" s="22">
        <v>5506.62</v>
      </c>
    </row>
    <row r="378" spans="1:19" ht="12.75">
      <c r="A378" s="39"/>
      <c r="B378" s="39"/>
      <c r="C378" s="39"/>
      <c r="D378" s="39"/>
      <c r="E378" s="39"/>
      <c r="F378" s="39"/>
      <c r="G378" s="39"/>
      <c r="H378" s="39" t="s">
        <v>200</v>
      </c>
      <c r="I378" s="40">
        <v>45158</v>
      </c>
      <c r="J378" s="39" t="s">
        <v>596</v>
      </c>
      <c r="K378" s="39"/>
      <c r="L378" s="39" t="s">
        <v>681</v>
      </c>
      <c r="M378" s="39" t="s">
        <v>264</v>
      </c>
      <c r="N378" s="39"/>
      <c r="O378" s="44"/>
      <c r="P378" s="39" t="s">
        <v>302</v>
      </c>
      <c r="Q378" s="22"/>
      <c r="R378" s="22">
        <v>161.74</v>
      </c>
      <c r="S378" s="22">
        <v>5344.88</v>
      </c>
    </row>
    <row r="379" spans="1:19" ht="12.75">
      <c r="A379" s="39"/>
      <c r="B379" s="39"/>
      <c r="C379" s="39"/>
      <c r="D379" s="39"/>
      <c r="E379" s="39"/>
      <c r="F379" s="39"/>
      <c r="G379" s="39"/>
      <c r="H379" s="39" t="s">
        <v>200</v>
      </c>
      <c r="I379" s="40">
        <v>45158</v>
      </c>
      <c r="J379" s="39" t="s">
        <v>585</v>
      </c>
      <c r="K379" s="39"/>
      <c r="L379" s="39" t="s">
        <v>670</v>
      </c>
      <c r="M379" s="39" t="s">
        <v>705</v>
      </c>
      <c r="N379" s="39" t="s">
        <v>744</v>
      </c>
      <c r="O379" s="44"/>
      <c r="P379" s="39" t="s">
        <v>302</v>
      </c>
      <c r="Q379" s="22"/>
      <c r="R379" s="22">
        <v>120</v>
      </c>
      <c r="S379" s="22">
        <v>5224.88</v>
      </c>
    </row>
    <row r="380" spans="1:19" ht="12.75">
      <c r="A380" s="39"/>
      <c r="B380" s="39"/>
      <c r="C380" s="39"/>
      <c r="D380" s="39"/>
      <c r="E380" s="39"/>
      <c r="F380" s="39"/>
      <c r="G380" s="39"/>
      <c r="H380" s="39" t="s">
        <v>202</v>
      </c>
      <c r="I380" s="40">
        <v>45160</v>
      </c>
      <c r="J380" s="39"/>
      <c r="K380" s="39"/>
      <c r="L380" s="39" t="s">
        <v>698</v>
      </c>
      <c r="M380" s="39" t="s">
        <v>711</v>
      </c>
      <c r="N380" s="39"/>
      <c r="O380" s="44"/>
      <c r="P380" s="39" t="s">
        <v>315</v>
      </c>
      <c r="Q380" s="22">
        <v>127.2</v>
      </c>
      <c r="R380" s="22"/>
      <c r="S380" s="22">
        <v>5352.08</v>
      </c>
    </row>
    <row r="381" spans="1:19" ht="12.75">
      <c r="A381" s="39"/>
      <c r="B381" s="39"/>
      <c r="C381" s="39"/>
      <c r="D381" s="39"/>
      <c r="E381" s="39"/>
      <c r="F381" s="39"/>
      <c r="G381" s="39"/>
      <c r="H381" s="39" t="s">
        <v>200</v>
      </c>
      <c r="I381" s="40">
        <v>45160</v>
      </c>
      <c r="J381" s="39" t="s">
        <v>593</v>
      </c>
      <c r="K381" s="39"/>
      <c r="L381" s="39" t="s">
        <v>665</v>
      </c>
      <c r="M381" s="39" t="s">
        <v>711</v>
      </c>
      <c r="N381" s="39"/>
      <c r="O381" s="44"/>
      <c r="P381" s="39" t="s">
        <v>302</v>
      </c>
      <c r="Q381" s="22"/>
      <c r="R381" s="22">
        <v>63.6</v>
      </c>
      <c r="S381" s="22">
        <v>5288.48</v>
      </c>
    </row>
    <row r="382" spans="1:19" ht="12.75">
      <c r="A382" s="39"/>
      <c r="B382" s="39"/>
      <c r="C382" s="39"/>
      <c r="D382" s="39"/>
      <c r="E382" s="39"/>
      <c r="F382" s="39"/>
      <c r="G382" s="39"/>
      <c r="H382" s="39" t="s">
        <v>200</v>
      </c>
      <c r="I382" s="40">
        <v>45161</v>
      </c>
      <c r="J382" s="39" t="s">
        <v>594</v>
      </c>
      <c r="K382" s="39"/>
      <c r="L382" s="39" t="s">
        <v>679</v>
      </c>
      <c r="M382" s="39" t="s">
        <v>711</v>
      </c>
      <c r="N382" s="39"/>
      <c r="O382" s="44"/>
      <c r="P382" s="39" t="s">
        <v>302</v>
      </c>
      <c r="Q382" s="22"/>
      <c r="R382" s="22">
        <v>74.2</v>
      </c>
      <c r="S382" s="22">
        <v>5214.28</v>
      </c>
    </row>
    <row r="383" spans="1:19" ht="12.75">
      <c r="A383" s="39"/>
      <c r="B383" s="39"/>
      <c r="C383" s="39"/>
      <c r="D383" s="39"/>
      <c r="E383" s="39"/>
      <c r="F383" s="39"/>
      <c r="G383" s="39"/>
      <c r="H383" s="39" t="s">
        <v>200</v>
      </c>
      <c r="I383" s="40">
        <v>45163</v>
      </c>
      <c r="J383" s="39" t="s">
        <v>586</v>
      </c>
      <c r="K383" s="39"/>
      <c r="L383" s="39" t="s">
        <v>671</v>
      </c>
      <c r="M383" s="39" t="s">
        <v>264</v>
      </c>
      <c r="N383" s="39" t="s">
        <v>744</v>
      </c>
      <c r="O383" s="44"/>
      <c r="P383" s="39" t="s">
        <v>302</v>
      </c>
      <c r="Q383" s="22"/>
      <c r="R383" s="22">
        <v>548.15</v>
      </c>
      <c r="S383" s="22">
        <v>4666.13</v>
      </c>
    </row>
    <row r="384" spans="1:19" ht="12.75">
      <c r="A384" s="39"/>
      <c r="B384" s="39"/>
      <c r="C384" s="39"/>
      <c r="D384" s="39"/>
      <c r="E384" s="39"/>
      <c r="F384" s="39"/>
      <c r="G384" s="39"/>
      <c r="H384" s="39" t="s">
        <v>200</v>
      </c>
      <c r="I384" s="40">
        <v>45172</v>
      </c>
      <c r="J384" s="39" t="s">
        <v>597</v>
      </c>
      <c r="K384" s="39"/>
      <c r="L384" s="39" t="s">
        <v>682</v>
      </c>
      <c r="M384" s="39" t="s">
        <v>264</v>
      </c>
      <c r="N384" s="39"/>
      <c r="O384" s="44"/>
      <c r="P384" s="39" t="s">
        <v>302</v>
      </c>
      <c r="Q384" s="22"/>
      <c r="R384" s="22">
        <v>161.74</v>
      </c>
      <c r="S384" s="22">
        <v>4504.39</v>
      </c>
    </row>
    <row r="385" spans="1:19" ht="12.75">
      <c r="A385" s="39"/>
      <c r="B385" s="39"/>
      <c r="C385" s="39"/>
      <c r="D385" s="39"/>
      <c r="E385" s="39"/>
      <c r="F385" s="39"/>
      <c r="G385" s="39"/>
      <c r="H385" s="39" t="s">
        <v>200</v>
      </c>
      <c r="I385" s="40">
        <v>45193</v>
      </c>
      <c r="J385" s="39" t="s">
        <v>587</v>
      </c>
      <c r="K385" s="39"/>
      <c r="L385" s="39" t="s">
        <v>672</v>
      </c>
      <c r="M385" s="39" t="s">
        <v>264</v>
      </c>
      <c r="N385" s="39"/>
      <c r="O385" s="44"/>
      <c r="P385" s="39" t="s">
        <v>302</v>
      </c>
      <c r="Q385" s="22"/>
      <c r="R385" s="22">
        <v>351.22</v>
      </c>
      <c r="S385" s="22">
        <v>4153.17</v>
      </c>
    </row>
    <row r="386" spans="1:19" ht="12.75">
      <c r="A386" s="39"/>
      <c r="B386" s="39"/>
      <c r="C386" s="39"/>
      <c r="D386" s="39"/>
      <c r="E386" s="39"/>
      <c r="F386" s="39"/>
      <c r="G386" s="39"/>
      <c r="H386" s="39" t="s">
        <v>783</v>
      </c>
      <c r="I386" s="40">
        <v>45199</v>
      </c>
      <c r="J386" s="39" t="s">
        <v>581</v>
      </c>
      <c r="K386" s="39"/>
      <c r="L386" s="39"/>
      <c r="M386" s="39" t="s">
        <v>899</v>
      </c>
      <c r="N386" s="39"/>
      <c r="O386" s="44" t="s">
        <v>337</v>
      </c>
      <c r="P386" s="39" t="s">
        <v>766</v>
      </c>
      <c r="Q386" s="22">
        <v>885</v>
      </c>
      <c r="R386" s="22"/>
      <c r="S386" s="22">
        <v>5038.17</v>
      </c>
    </row>
    <row r="387" spans="1:19" ht="13.5" thickBot="1">
      <c r="A387" s="39"/>
      <c r="B387" s="39"/>
      <c r="C387" s="39"/>
      <c r="D387" s="39"/>
      <c r="E387" s="39"/>
      <c r="F387" s="39"/>
      <c r="G387" s="39"/>
      <c r="H387" s="39" t="s">
        <v>783</v>
      </c>
      <c r="I387" s="40">
        <v>45199</v>
      </c>
      <c r="J387" s="39" t="s">
        <v>588</v>
      </c>
      <c r="K387" s="39"/>
      <c r="L387" s="39"/>
      <c r="M387" s="39" t="s">
        <v>900</v>
      </c>
      <c r="N387" s="39"/>
      <c r="O387" s="44" t="s">
        <v>337</v>
      </c>
      <c r="P387" s="39" t="s">
        <v>766</v>
      </c>
      <c r="Q387" s="31">
        <v>1575</v>
      </c>
      <c r="R387" s="31"/>
      <c r="S387" s="31">
        <v>6613.17</v>
      </c>
    </row>
    <row r="388" spans="1:19" ht="12.75">
      <c r="A388" s="39"/>
      <c r="B388" s="39"/>
      <c r="C388" s="39"/>
      <c r="D388" s="39" t="s">
        <v>777</v>
      </c>
      <c r="E388" s="39"/>
      <c r="F388" s="39"/>
      <c r="G388" s="39"/>
      <c r="H388" s="39"/>
      <c r="I388" s="40"/>
      <c r="J388" s="39"/>
      <c r="K388" s="39"/>
      <c r="L388" s="39"/>
      <c r="M388" s="39"/>
      <c r="N388" s="39"/>
      <c r="O388" s="45"/>
      <c r="P388" s="39"/>
      <c r="Q388" s="22">
        <f>ROUND(SUM(Q359:Q387),5)</f>
        <v>7790.2</v>
      </c>
      <c r="R388" s="22">
        <f>ROUND(SUM(R359:R387),5)</f>
        <v>4556.73</v>
      </c>
      <c r="S388" s="22">
        <f>S387</f>
        <v>6613.17</v>
      </c>
    </row>
    <row r="389" spans="1:19" ht="12.75">
      <c r="A389" s="16"/>
      <c r="B389" s="16"/>
      <c r="C389" s="16"/>
      <c r="D389" s="16" t="s">
        <v>747</v>
      </c>
      <c r="E389" s="16"/>
      <c r="F389" s="16"/>
      <c r="G389" s="16"/>
      <c r="H389" s="16"/>
      <c r="I389" s="37"/>
      <c r="J389" s="16"/>
      <c r="K389" s="16"/>
      <c r="L389" s="16"/>
      <c r="M389" s="16"/>
      <c r="N389" s="16"/>
      <c r="O389" s="43"/>
      <c r="P389" s="16"/>
      <c r="Q389" s="38"/>
      <c r="R389" s="38"/>
      <c r="S389" s="38">
        <v>0</v>
      </c>
    </row>
    <row r="390" spans="1:19" ht="12.75">
      <c r="A390" s="39"/>
      <c r="B390" s="39"/>
      <c r="C390" s="39"/>
      <c r="D390" s="39"/>
      <c r="E390" s="39"/>
      <c r="F390" s="39"/>
      <c r="G390" s="39"/>
      <c r="H390" s="39" t="s">
        <v>398</v>
      </c>
      <c r="I390" s="40">
        <v>44848</v>
      </c>
      <c r="J390" s="39"/>
      <c r="K390" s="39"/>
      <c r="L390" s="39" t="s">
        <v>683</v>
      </c>
      <c r="M390" s="39"/>
      <c r="N390" s="39"/>
      <c r="O390" s="44" t="s">
        <v>337</v>
      </c>
      <c r="P390" s="39" t="s">
        <v>302</v>
      </c>
      <c r="Q390" s="22">
        <v>960</v>
      </c>
      <c r="R390" s="22"/>
      <c r="S390" s="22">
        <v>960</v>
      </c>
    </row>
    <row r="391" spans="1:19" ht="12.75">
      <c r="A391" s="39"/>
      <c r="B391" s="39"/>
      <c r="C391" s="39"/>
      <c r="D391" s="39"/>
      <c r="E391" s="39"/>
      <c r="F391" s="39"/>
      <c r="G391" s="39"/>
      <c r="H391" s="39" t="s">
        <v>397</v>
      </c>
      <c r="I391" s="40">
        <v>44848</v>
      </c>
      <c r="J391" s="39"/>
      <c r="K391" s="39"/>
      <c r="L391" s="39" t="s">
        <v>683</v>
      </c>
      <c r="M391" s="39" t="s">
        <v>397</v>
      </c>
      <c r="N391" s="39"/>
      <c r="O391" s="44" t="s">
        <v>337</v>
      </c>
      <c r="P391" s="39" t="s">
        <v>748</v>
      </c>
      <c r="Q391" s="22"/>
      <c r="R391" s="22">
        <v>960</v>
      </c>
      <c r="S391" s="22">
        <v>0</v>
      </c>
    </row>
    <row r="392" spans="1:19" ht="12.75">
      <c r="A392" s="39"/>
      <c r="B392" s="39"/>
      <c r="C392" s="39"/>
      <c r="D392" s="39"/>
      <c r="E392" s="39"/>
      <c r="F392" s="39"/>
      <c r="G392" s="39"/>
      <c r="H392" s="39" t="s">
        <v>201</v>
      </c>
      <c r="I392" s="40">
        <v>44849</v>
      </c>
      <c r="J392" s="39" t="s">
        <v>581</v>
      </c>
      <c r="K392" s="39"/>
      <c r="L392" s="39" t="s">
        <v>667</v>
      </c>
      <c r="M392" s="39"/>
      <c r="N392" s="39"/>
      <c r="O392" s="44" t="s">
        <v>337</v>
      </c>
      <c r="P392" s="39" t="s">
        <v>495</v>
      </c>
      <c r="Q392" s="22">
        <v>117.23</v>
      </c>
      <c r="R392" s="22"/>
      <c r="S392" s="22">
        <v>117.23</v>
      </c>
    </row>
    <row r="393" spans="1:19" ht="12.75">
      <c r="A393" s="39"/>
      <c r="B393" s="39"/>
      <c r="C393" s="39"/>
      <c r="D393" s="39"/>
      <c r="E393" s="39"/>
      <c r="F393" s="39"/>
      <c r="G393" s="39"/>
      <c r="H393" s="39" t="s">
        <v>397</v>
      </c>
      <c r="I393" s="40">
        <v>44849</v>
      </c>
      <c r="J393" s="39" t="s">
        <v>877</v>
      </c>
      <c r="K393" s="39"/>
      <c r="L393" s="39" t="s">
        <v>667</v>
      </c>
      <c r="M393" s="39" t="s">
        <v>397</v>
      </c>
      <c r="N393" s="39"/>
      <c r="O393" s="44" t="s">
        <v>337</v>
      </c>
      <c r="P393" s="39" t="s">
        <v>748</v>
      </c>
      <c r="Q393" s="22"/>
      <c r="R393" s="22">
        <v>117.23</v>
      </c>
      <c r="S393" s="22">
        <v>0</v>
      </c>
    </row>
    <row r="394" spans="1:19" ht="12.75">
      <c r="A394" s="39"/>
      <c r="B394" s="39"/>
      <c r="C394" s="39"/>
      <c r="D394" s="39"/>
      <c r="E394" s="39"/>
      <c r="F394" s="39"/>
      <c r="G394" s="39"/>
      <c r="H394" s="39" t="s">
        <v>398</v>
      </c>
      <c r="I394" s="40">
        <v>44941</v>
      </c>
      <c r="J394" s="39"/>
      <c r="K394" s="39"/>
      <c r="L394" s="39" t="s">
        <v>683</v>
      </c>
      <c r="M394" s="39"/>
      <c r="N394" s="39"/>
      <c r="O394" s="44" t="s">
        <v>337</v>
      </c>
      <c r="P394" s="39" t="s">
        <v>302</v>
      </c>
      <c r="Q394" s="22">
        <v>966.58</v>
      </c>
      <c r="R394" s="22"/>
      <c r="S394" s="22">
        <v>966.58</v>
      </c>
    </row>
    <row r="395" spans="1:19" ht="12.75">
      <c r="A395" s="39"/>
      <c r="B395" s="39"/>
      <c r="C395" s="39"/>
      <c r="D395" s="39"/>
      <c r="E395" s="39"/>
      <c r="F395" s="39"/>
      <c r="G395" s="39"/>
      <c r="H395" s="39" t="s">
        <v>397</v>
      </c>
      <c r="I395" s="40">
        <v>44942</v>
      </c>
      <c r="J395" s="39"/>
      <c r="K395" s="39"/>
      <c r="L395" s="39" t="s">
        <v>683</v>
      </c>
      <c r="M395" s="39" t="s">
        <v>397</v>
      </c>
      <c r="N395" s="39"/>
      <c r="O395" s="44" t="s">
        <v>337</v>
      </c>
      <c r="P395" s="39" t="s">
        <v>748</v>
      </c>
      <c r="Q395" s="22"/>
      <c r="R395" s="22">
        <v>966.58</v>
      </c>
      <c r="S395" s="22">
        <v>0</v>
      </c>
    </row>
    <row r="396" spans="1:19" ht="12.75">
      <c r="A396" s="39"/>
      <c r="B396" s="39"/>
      <c r="C396" s="39"/>
      <c r="D396" s="39"/>
      <c r="E396" s="39"/>
      <c r="F396" s="39"/>
      <c r="G396" s="39"/>
      <c r="H396" s="39" t="s">
        <v>398</v>
      </c>
      <c r="I396" s="40">
        <v>44963</v>
      </c>
      <c r="J396" s="39" t="s">
        <v>804</v>
      </c>
      <c r="K396" s="39"/>
      <c r="L396" s="39" t="s">
        <v>683</v>
      </c>
      <c r="M396" s="39"/>
      <c r="N396" s="39"/>
      <c r="O396" s="44" t="s">
        <v>337</v>
      </c>
      <c r="P396" s="39" t="s">
        <v>302</v>
      </c>
      <c r="Q396" s="22">
        <v>480</v>
      </c>
      <c r="R396" s="22"/>
      <c r="S396" s="22">
        <v>480</v>
      </c>
    </row>
    <row r="397" spans="1:19" ht="12.75">
      <c r="A397" s="39"/>
      <c r="B397" s="39"/>
      <c r="C397" s="39"/>
      <c r="D397" s="39"/>
      <c r="E397" s="39"/>
      <c r="F397" s="39"/>
      <c r="G397" s="39"/>
      <c r="H397" s="39" t="s">
        <v>397</v>
      </c>
      <c r="I397" s="40">
        <v>44963</v>
      </c>
      <c r="J397" s="39" t="s">
        <v>804</v>
      </c>
      <c r="K397" s="39"/>
      <c r="L397" s="39" t="s">
        <v>683</v>
      </c>
      <c r="M397" s="39" t="s">
        <v>397</v>
      </c>
      <c r="N397" s="39"/>
      <c r="O397" s="44" t="s">
        <v>337</v>
      </c>
      <c r="P397" s="39" t="s">
        <v>748</v>
      </c>
      <c r="Q397" s="22"/>
      <c r="R397" s="22">
        <v>480</v>
      </c>
      <c r="S397" s="22">
        <v>0</v>
      </c>
    </row>
    <row r="398" spans="1:19" ht="12.75">
      <c r="A398" s="39"/>
      <c r="B398" s="39"/>
      <c r="C398" s="39"/>
      <c r="D398" s="39"/>
      <c r="E398" s="39"/>
      <c r="F398" s="39"/>
      <c r="G398" s="39"/>
      <c r="H398" s="39" t="s">
        <v>398</v>
      </c>
      <c r="I398" s="40">
        <v>44988</v>
      </c>
      <c r="J398" s="39" t="s">
        <v>845</v>
      </c>
      <c r="K398" s="39"/>
      <c r="L398" s="39" t="s">
        <v>666</v>
      </c>
      <c r="M398" s="39"/>
      <c r="N398" s="39"/>
      <c r="O398" s="44" t="s">
        <v>337</v>
      </c>
      <c r="P398" s="39" t="s">
        <v>302</v>
      </c>
      <c r="Q398" s="22">
        <v>2700</v>
      </c>
      <c r="R398" s="22"/>
      <c r="S398" s="22">
        <v>2700</v>
      </c>
    </row>
    <row r="399" spans="1:19" ht="12.75">
      <c r="A399" s="39"/>
      <c r="B399" s="39"/>
      <c r="C399" s="39"/>
      <c r="D399" s="39"/>
      <c r="E399" s="39"/>
      <c r="F399" s="39"/>
      <c r="G399" s="39"/>
      <c r="H399" s="39" t="s">
        <v>398</v>
      </c>
      <c r="I399" s="40">
        <v>44988</v>
      </c>
      <c r="J399" s="39" t="s">
        <v>817</v>
      </c>
      <c r="K399" s="39"/>
      <c r="L399" s="39" t="s">
        <v>683</v>
      </c>
      <c r="M399" s="39"/>
      <c r="N399" s="39"/>
      <c r="O399" s="44" t="s">
        <v>337</v>
      </c>
      <c r="P399" s="39" t="s">
        <v>302</v>
      </c>
      <c r="Q399" s="22">
        <v>480</v>
      </c>
      <c r="R399" s="22"/>
      <c r="S399" s="22">
        <v>3180</v>
      </c>
    </row>
    <row r="400" spans="1:19" ht="12.75">
      <c r="A400" s="39"/>
      <c r="B400" s="39"/>
      <c r="C400" s="39"/>
      <c r="D400" s="39"/>
      <c r="E400" s="39"/>
      <c r="F400" s="39"/>
      <c r="G400" s="39"/>
      <c r="H400" s="39" t="s">
        <v>397</v>
      </c>
      <c r="I400" s="40">
        <v>44989</v>
      </c>
      <c r="J400" s="39" t="s">
        <v>845</v>
      </c>
      <c r="K400" s="39"/>
      <c r="L400" s="39" t="s">
        <v>264</v>
      </c>
      <c r="M400" s="39" t="s">
        <v>397</v>
      </c>
      <c r="N400" s="39"/>
      <c r="O400" s="44" t="s">
        <v>337</v>
      </c>
      <c r="P400" s="39" t="s">
        <v>748</v>
      </c>
      <c r="Q400" s="22"/>
      <c r="R400" s="22">
        <v>3180</v>
      </c>
      <c r="S400" s="22">
        <v>0</v>
      </c>
    </row>
    <row r="401" spans="1:19" ht="12.75">
      <c r="A401" s="39"/>
      <c r="B401" s="39"/>
      <c r="C401" s="39"/>
      <c r="D401" s="39"/>
      <c r="E401" s="39"/>
      <c r="F401" s="39"/>
      <c r="G401" s="39"/>
      <c r="H401" s="39" t="s">
        <v>398</v>
      </c>
      <c r="I401" s="40">
        <v>44996</v>
      </c>
      <c r="J401" s="39"/>
      <c r="K401" s="39"/>
      <c r="L401" s="39" t="s">
        <v>666</v>
      </c>
      <c r="M401" s="39"/>
      <c r="N401" s="39"/>
      <c r="O401" s="44" t="s">
        <v>337</v>
      </c>
      <c r="P401" s="39" t="s">
        <v>302</v>
      </c>
      <c r="Q401" s="22">
        <v>426.56</v>
      </c>
      <c r="R401" s="22"/>
      <c r="S401" s="22">
        <v>426.56</v>
      </c>
    </row>
    <row r="402" spans="1:19" ht="12.75">
      <c r="A402" s="39"/>
      <c r="B402" s="39"/>
      <c r="C402" s="39"/>
      <c r="D402" s="39"/>
      <c r="E402" s="39"/>
      <c r="F402" s="39"/>
      <c r="G402" s="39"/>
      <c r="H402" s="39" t="s">
        <v>397</v>
      </c>
      <c r="I402" s="40">
        <v>44997</v>
      </c>
      <c r="J402" s="39"/>
      <c r="K402" s="39"/>
      <c r="L402" s="39" t="s">
        <v>666</v>
      </c>
      <c r="M402" s="39" t="s">
        <v>397</v>
      </c>
      <c r="N402" s="39"/>
      <c r="O402" s="44" t="s">
        <v>337</v>
      </c>
      <c r="P402" s="39" t="s">
        <v>748</v>
      </c>
      <c r="Q402" s="22"/>
      <c r="R402" s="22">
        <v>426.56</v>
      </c>
      <c r="S402" s="22">
        <v>0</v>
      </c>
    </row>
    <row r="403" spans="1:19" ht="12.75">
      <c r="A403" s="39"/>
      <c r="B403" s="39"/>
      <c r="C403" s="39"/>
      <c r="D403" s="39"/>
      <c r="E403" s="39"/>
      <c r="F403" s="39"/>
      <c r="G403" s="39"/>
      <c r="H403" s="39" t="s">
        <v>398</v>
      </c>
      <c r="I403" s="40">
        <v>45016</v>
      </c>
      <c r="J403" s="39" t="s">
        <v>827</v>
      </c>
      <c r="K403" s="39"/>
      <c r="L403" s="39" t="s">
        <v>683</v>
      </c>
      <c r="M403" s="39"/>
      <c r="N403" s="39"/>
      <c r="O403" s="44" t="s">
        <v>337</v>
      </c>
      <c r="P403" s="39" t="s">
        <v>302</v>
      </c>
      <c r="Q403" s="22">
        <v>480</v>
      </c>
      <c r="R403" s="22"/>
      <c r="S403" s="22">
        <v>480</v>
      </c>
    </row>
    <row r="404" spans="1:19" ht="12.75">
      <c r="A404" s="39"/>
      <c r="B404" s="39"/>
      <c r="C404" s="39"/>
      <c r="D404" s="39"/>
      <c r="E404" s="39"/>
      <c r="F404" s="39"/>
      <c r="G404" s="39"/>
      <c r="H404" s="39" t="s">
        <v>398</v>
      </c>
      <c r="I404" s="40">
        <v>45016</v>
      </c>
      <c r="J404" s="39"/>
      <c r="K404" s="39"/>
      <c r="L404" s="39" t="s">
        <v>666</v>
      </c>
      <c r="M404" s="39"/>
      <c r="N404" s="39"/>
      <c r="O404" s="44" t="s">
        <v>337</v>
      </c>
      <c r="P404" s="39" t="s">
        <v>302</v>
      </c>
      <c r="Q404" s="22">
        <v>300</v>
      </c>
      <c r="R404" s="22"/>
      <c r="S404" s="22">
        <v>780</v>
      </c>
    </row>
    <row r="405" spans="1:19" ht="12.75">
      <c r="A405" s="39"/>
      <c r="B405" s="39"/>
      <c r="C405" s="39"/>
      <c r="D405" s="39"/>
      <c r="E405" s="39"/>
      <c r="F405" s="39"/>
      <c r="G405" s="39"/>
      <c r="H405" s="39" t="s">
        <v>398</v>
      </c>
      <c r="I405" s="40">
        <v>45016</v>
      </c>
      <c r="J405" s="39" t="s">
        <v>846</v>
      </c>
      <c r="K405" s="39"/>
      <c r="L405" s="39" t="s">
        <v>684</v>
      </c>
      <c r="M405" s="39"/>
      <c r="N405" s="39"/>
      <c r="O405" s="44" t="s">
        <v>337</v>
      </c>
      <c r="P405" s="39" t="s">
        <v>302</v>
      </c>
      <c r="Q405" s="22">
        <v>240</v>
      </c>
      <c r="R405" s="22"/>
      <c r="S405" s="22">
        <v>1020</v>
      </c>
    </row>
    <row r="406" spans="1:19" ht="12.75">
      <c r="A406" s="39"/>
      <c r="B406" s="39"/>
      <c r="C406" s="39"/>
      <c r="D406" s="39"/>
      <c r="E406" s="39"/>
      <c r="F406" s="39"/>
      <c r="G406" s="39"/>
      <c r="H406" s="39" t="s">
        <v>397</v>
      </c>
      <c r="I406" s="40">
        <v>45017</v>
      </c>
      <c r="J406" s="39" t="s">
        <v>827</v>
      </c>
      <c r="K406" s="39"/>
      <c r="L406" s="39" t="s">
        <v>264</v>
      </c>
      <c r="M406" s="39" t="s">
        <v>397</v>
      </c>
      <c r="N406" s="39"/>
      <c r="O406" s="44" t="s">
        <v>337</v>
      </c>
      <c r="P406" s="39" t="s">
        <v>748</v>
      </c>
      <c r="Q406" s="22"/>
      <c r="R406" s="22">
        <v>1020</v>
      </c>
      <c r="S406" s="22">
        <v>0</v>
      </c>
    </row>
    <row r="407" spans="1:19" ht="12.75">
      <c r="A407" s="39"/>
      <c r="B407" s="39"/>
      <c r="C407" s="39"/>
      <c r="D407" s="39"/>
      <c r="E407" s="39"/>
      <c r="F407" s="39"/>
      <c r="G407" s="39"/>
      <c r="H407" s="39" t="s">
        <v>398</v>
      </c>
      <c r="I407" s="40">
        <v>45027</v>
      </c>
      <c r="J407" s="39" t="s">
        <v>847</v>
      </c>
      <c r="K407" s="39"/>
      <c r="L407" s="39" t="s">
        <v>664</v>
      </c>
      <c r="M407" s="39"/>
      <c r="N407" s="39"/>
      <c r="O407" s="44" t="s">
        <v>337</v>
      </c>
      <c r="P407" s="39" t="s">
        <v>302</v>
      </c>
      <c r="Q407" s="22">
        <v>1500</v>
      </c>
      <c r="R407" s="22"/>
      <c r="S407" s="22">
        <v>1500</v>
      </c>
    </row>
    <row r="408" spans="1:19" ht="12.75">
      <c r="A408" s="39"/>
      <c r="B408" s="39"/>
      <c r="C408" s="39"/>
      <c r="D408" s="39"/>
      <c r="E408" s="39"/>
      <c r="F408" s="39"/>
      <c r="G408" s="39"/>
      <c r="H408" s="39" t="s">
        <v>397</v>
      </c>
      <c r="I408" s="40">
        <v>45027</v>
      </c>
      <c r="J408" s="39" t="s">
        <v>847</v>
      </c>
      <c r="K408" s="39"/>
      <c r="L408" s="39" t="s">
        <v>664</v>
      </c>
      <c r="M408" s="39" t="s">
        <v>397</v>
      </c>
      <c r="N408" s="39"/>
      <c r="O408" s="44" t="s">
        <v>337</v>
      </c>
      <c r="P408" s="39" t="s">
        <v>748</v>
      </c>
      <c r="Q408" s="22"/>
      <c r="R408" s="22">
        <v>1500</v>
      </c>
      <c r="S408" s="22">
        <v>0</v>
      </c>
    </row>
    <row r="409" spans="1:19" ht="12.75">
      <c r="A409" s="39"/>
      <c r="B409" s="39"/>
      <c r="C409" s="39"/>
      <c r="D409" s="39"/>
      <c r="E409" s="39"/>
      <c r="F409" s="39"/>
      <c r="G409" s="39"/>
      <c r="H409" s="39" t="s">
        <v>398</v>
      </c>
      <c r="I409" s="40">
        <v>45045</v>
      </c>
      <c r="J409" s="39" t="s">
        <v>848</v>
      </c>
      <c r="K409" s="39"/>
      <c r="L409" s="39" t="s">
        <v>664</v>
      </c>
      <c r="M409" s="39"/>
      <c r="N409" s="39"/>
      <c r="O409" s="44" t="s">
        <v>337</v>
      </c>
      <c r="P409" s="39" t="s">
        <v>302</v>
      </c>
      <c r="Q409" s="22">
        <v>2000</v>
      </c>
      <c r="R409" s="22"/>
      <c r="S409" s="22">
        <v>2000</v>
      </c>
    </row>
    <row r="410" spans="1:19" ht="12.75">
      <c r="A410" s="39"/>
      <c r="B410" s="39"/>
      <c r="C410" s="39"/>
      <c r="D410" s="39"/>
      <c r="E410" s="39"/>
      <c r="F410" s="39"/>
      <c r="G410" s="39"/>
      <c r="H410" s="39" t="s">
        <v>398</v>
      </c>
      <c r="I410" s="40">
        <v>45046</v>
      </c>
      <c r="J410" s="39" t="s">
        <v>838</v>
      </c>
      <c r="K410" s="39"/>
      <c r="L410" s="39" t="s">
        <v>683</v>
      </c>
      <c r="M410" s="39"/>
      <c r="N410" s="39"/>
      <c r="O410" s="44" t="s">
        <v>337</v>
      </c>
      <c r="P410" s="39" t="s">
        <v>302</v>
      </c>
      <c r="Q410" s="22">
        <v>480</v>
      </c>
      <c r="R410" s="22"/>
      <c r="S410" s="22">
        <v>2480</v>
      </c>
    </row>
    <row r="411" spans="1:19" ht="12.75">
      <c r="A411" s="39"/>
      <c r="B411" s="39"/>
      <c r="C411" s="39"/>
      <c r="D411" s="39"/>
      <c r="E411" s="39"/>
      <c r="F411" s="39"/>
      <c r="G411" s="39"/>
      <c r="H411" s="39" t="s">
        <v>398</v>
      </c>
      <c r="I411" s="40">
        <v>45046</v>
      </c>
      <c r="J411" s="39" t="s">
        <v>849</v>
      </c>
      <c r="K411" s="39"/>
      <c r="L411" s="39" t="s">
        <v>684</v>
      </c>
      <c r="M411" s="39"/>
      <c r="N411" s="39"/>
      <c r="O411" s="44" t="s">
        <v>337</v>
      </c>
      <c r="P411" s="39" t="s">
        <v>302</v>
      </c>
      <c r="Q411" s="22">
        <v>240</v>
      </c>
      <c r="R411" s="22"/>
      <c r="S411" s="22">
        <v>2720</v>
      </c>
    </row>
    <row r="412" spans="1:19" ht="12.75">
      <c r="A412" s="39"/>
      <c r="B412" s="39"/>
      <c r="C412" s="39"/>
      <c r="D412" s="39"/>
      <c r="E412" s="39"/>
      <c r="F412" s="39"/>
      <c r="G412" s="39"/>
      <c r="H412" s="39" t="s">
        <v>397</v>
      </c>
      <c r="I412" s="40">
        <v>45046</v>
      </c>
      <c r="J412" s="39" t="s">
        <v>848</v>
      </c>
      <c r="K412" s="39"/>
      <c r="L412" s="39" t="s">
        <v>264</v>
      </c>
      <c r="M412" s="39" t="s">
        <v>397</v>
      </c>
      <c r="N412" s="39"/>
      <c r="O412" s="44" t="s">
        <v>337</v>
      </c>
      <c r="P412" s="39" t="s">
        <v>748</v>
      </c>
      <c r="Q412" s="22"/>
      <c r="R412" s="22">
        <v>2720</v>
      </c>
      <c r="S412" s="22">
        <v>0</v>
      </c>
    </row>
    <row r="413" spans="1:19" ht="12.75">
      <c r="A413" s="39"/>
      <c r="B413" s="39"/>
      <c r="C413" s="39"/>
      <c r="D413" s="39"/>
      <c r="E413" s="39"/>
      <c r="F413" s="39"/>
      <c r="G413" s="39"/>
      <c r="H413" s="39" t="s">
        <v>398</v>
      </c>
      <c r="I413" s="40">
        <v>45052</v>
      </c>
      <c r="J413" s="39" t="s">
        <v>850</v>
      </c>
      <c r="K413" s="39"/>
      <c r="L413" s="39" t="s">
        <v>666</v>
      </c>
      <c r="M413" s="39"/>
      <c r="N413" s="39"/>
      <c r="O413" s="44" t="s">
        <v>337</v>
      </c>
      <c r="P413" s="39" t="s">
        <v>302</v>
      </c>
      <c r="Q413" s="22">
        <v>300</v>
      </c>
      <c r="R413" s="22"/>
      <c r="S413" s="22">
        <v>300</v>
      </c>
    </row>
    <row r="414" spans="1:19" ht="12.75">
      <c r="A414" s="39"/>
      <c r="B414" s="39"/>
      <c r="C414" s="39"/>
      <c r="D414" s="39"/>
      <c r="E414" s="39"/>
      <c r="F414" s="39"/>
      <c r="G414" s="39"/>
      <c r="H414" s="39" t="s">
        <v>397</v>
      </c>
      <c r="I414" s="40">
        <v>45052</v>
      </c>
      <c r="J414" s="39" t="s">
        <v>850</v>
      </c>
      <c r="K414" s="39"/>
      <c r="L414" s="39" t="s">
        <v>666</v>
      </c>
      <c r="M414" s="39" t="s">
        <v>397</v>
      </c>
      <c r="N414" s="39"/>
      <c r="O414" s="44" t="s">
        <v>337</v>
      </c>
      <c r="P414" s="39" t="s">
        <v>748</v>
      </c>
      <c r="Q414" s="22"/>
      <c r="R414" s="22">
        <v>300</v>
      </c>
      <c r="S414" s="22">
        <v>0</v>
      </c>
    </row>
    <row r="415" spans="1:19" ht="12.75">
      <c r="A415" s="39"/>
      <c r="B415" s="39"/>
      <c r="C415" s="39"/>
      <c r="D415" s="39"/>
      <c r="E415" s="39"/>
      <c r="F415" s="39"/>
      <c r="G415" s="39"/>
      <c r="H415" s="39" t="s">
        <v>398</v>
      </c>
      <c r="I415" s="40">
        <v>45059</v>
      </c>
      <c r="J415" s="39" t="s">
        <v>238</v>
      </c>
      <c r="K415" s="39"/>
      <c r="L415" s="39" t="s">
        <v>664</v>
      </c>
      <c r="M415" s="39"/>
      <c r="N415" s="39"/>
      <c r="O415" s="44" t="s">
        <v>337</v>
      </c>
      <c r="P415" s="39" t="s">
        <v>302</v>
      </c>
      <c r="Q415" s="22">
        <v>2418.43</v>
      </c>
      <c r="R415" s="22"/>
      <c r="S415" s="22">
        <v>2418.43</v>
      </c>
    </row>
    <row r="416" spans="1:19" ht="12.75">
      <c r="A416" s="39"/>
      <c r="B416" s="39"/>
      <c r="C416" s="39"/>
      <c r="D416" s="39"/>
      <c r="E416" s="39"/>
      <c r="F416" s="39"/>
      <c r="G416" s="39"/>
      <c r="H416" s="39" t="s">
        <v>398</v>
      </c>
      <c r="I416" s="40">
        <v>45061</v>
      </c>
      <c r="J416" s="39" t="s">
        <v>851</v>
      </c>
      <c r="K416" s="39"/>
      <c r="L416" s="39" t="s">
        <v>689</v>
      </c>
      <c r="M416" s="39"/>
      <c r="N416" s="39"/>
      <c r="O416" s="44" t="s">
        <v>337</v>
      </c>
      <c r="P416" s="39" t="s">
        <v>302</v>
      </c>
      <c r="Q416" s="22">
        <v>108.5</v>
      </c>
      <c r="R416" s="22"/>
      <c r="S416" s="22">
        <v>2526.93</v>
      </c>
    </row>
    <row r="417" spans="1:19" ht="12.75">
      <c r="A417" s="39"/>
      <c r="B417" s="39"/>
      <c r="C417" s="39"/>
      <c r="D417" s="39"/>
      <c r="E417" s="39"/>
      <c r="F417" s="39"/>
      <c r="G417" s="39"/>
      <c r="H417" s="39" t="s">
        <v>398</v>
      </c>
      <c r="I417" s="40">
        <v>45062</v>
      </c>
      <c r="J417" s="39" t="s">
        <v>852</v>
      </c>
      <c r="K417" s="39"/>
      <c r="L417" s="39" t="s">
        <v>677</v>
      </c>
      <c r="M417" s="39"/>
      <c r="N417" s="39"/>
      <c r="O417" s="44" t="s">
        <v>337</v>
      </c>
      <c r="P417" s="39" t="s">
        <v>302</v>
      </c>
      <c r="Q417" s="22">
        <v>284.46</v>
      </c>
      <c r="R417" s="22"/>
      <c r="S417" s="22">
        <v>2811.39</v>
      </c>
    </row>
    <row r="418" spans="1:19" ht="12.75">
      <c r="A418" s="39"/>
      <c r="B418" s="39"/>
      <c r="C418" s="39"/>
      <c r="D418" s="39"/>
      <c r="E418" s="39"/>
      <c r="F418" s="39"/>
      <c r="G418" s="39"/>
      <c r="H418" s="39" t="s">
        <v>397</v>
      </c>
      <c r="I418" s="40">
        <v>45062</v>
      </c>
      <c r="J418" s="39" t="s">
        <v>238</v>
      </c>
      <c r="K418" s="39"/>
      <c r="L418" s="39" t="s">
        <v>264</v>
      </c>
      <c r="M418" s="39" t="s">
        <v>397</v>
      </c>
      <c r="N418" s="39"/>
      <c r="O418" s="44" t="s">
        <v>337</v>
      </c>
      <c r="P418" s="39" t="s">
        <v>748</v>
      </c>
      <c r="Q418" s="22"/>
      <c r="R418" s="22">
        <v>2811.39</v>
      </c>
      <c r="S418" s="22">
        <v>0</v>
      </c>
    </row>
    <row r="419" spans="1:19" ht="12.75">
      <c r="A419" s="39"/>
      <c r="B419" s="39"/>
      <c r="C419" s="39"/>
      <c r="D419" s="39"/>
      <c r="E419" s="39"/>
      <c r="F419" s="39"/>
      <c r="G419" s="39"/>
      <c r="H419" s="39" t="s">
        <v>398</v>
      </c>
      <c r="I419" s="40">
        <v>45079</v>
      </c>
      <c r="J419" s="39" t="s">
        <v>853</v>
      </c>
      <c r="K419" s="39"/>
      <c r="L419" s="39" t="s">
        <v>666</v>
      </c>
      <c r="M419" s="39"/>
      <c r="N419" s="39"/>
      <c r="O419" s="44" t="s">
        <v>337</v>
      </c>
      <c r="P419" s="39" t="s">
        <v>302</v>
      </c>
      <c r="Q419" s="22">
        <v>300</v>
      </c>
      <c r="R419" s="22"/>
      <c r="S419" s="22">
        <v>300</v>
      </c>
    </row>
    <row r="420" spans="1:19" ht="12.75">
      <c r="A420" s="39"/>
      <c r="B420" s="39"/>
      <c r="C420" s="39"/>
      <c r="D420" s="39"/>
      <c r="E420" s="39"/>
      <c r="F420" s="39"/>
      <c r="G420" s="39"/>
      <c r="H420" s="39" t="s">
        <v>398</v>
      </c>
      <c r="I420" s="40">
        <v>45079</v>
      </c>
      <c r="J420" s="39" t="s">
        <v>854</v>
      </c>
      <c r="K420" s="39"/>
      <c r="L420" s="39" t="s">
        <v>684</v>
      </c>
      <c r="M420" s="39"/>
      <c r="N420" s="39"/>
      <c r="O420" s="44" t="s">
        <v>337</v>
      </c>
      <c r="P420" s="39" t="s">
        <v>302</v>
      </c>
      <c r="Q420" s="22">
        <v>240</v>
      </c>
      <c r="R420" s="22"/>
      <c r="S420" s="22">
        <v>540</v>
      </c>
    </row>
    <row r="421" spans="1:19" ht="12.75">
      <c r="A421" s="39"/>
      <c r="B421" s="39"/>
      <c r="C421" s="39"/>
      <c r="D421" s="39"/>
      <c r="E421" s="39"/>
      <c r="F421" s="39"/>
      <c r="G421" s="39"/>
      <c r="H421" s="39" t="s">
        <v>398</v>
      </c>
      <c r="I421" s="40">
        <v>45079</v>
      </c>
      <c r="J421" s="39" t="s">
        <v>855</v>
      </c>
      <c r="K421" s="39"/>
      <c r="L421" s="39" t="s">
        <v>684</v>
      </c>
      <c r="M421" s="39"/>
      <c r="N421" s="39"/>
      <c r="O421" s="44" t="s">
        <v>337</v>
      </c>
      <c r="P421" s="39" t="s">
        <v>302</v>
      </c>
      <c r="Q421" s="22">
        <v>240</v>
      </c>
      <c r="R421" s="22"/>
      <c r="S421" s="22">
        <v>780</v>
      </c>
    </row>
    <row r="422" spans="1:19" ht="12.75">
      <c r="A422" s="39"/>
      <c r="B422" s="39"/>
      <c r="C422" s="39"/>
      <c r="D422" s="39"/>
      <c r="E422" s="39"/>
      <c r="F422" s="39"/>
      <c r="G422" s="39"/>
      <c r="H422" s="39" t="s">
        <v>397</v>
      </c>
      <c r="I422" s="40">
        <v>45079</v>
      </c>
      <c r="J422" s="39" t="s">
        <v>853</v>
      </c>
      <c r="K422" s="39"/>
      <c r="L422" s="39" t="s">
        <v>264</v>
      </c>
      <c r="M422" s="39" t="s">
        <v>397</v>
      </c>
      <c r="N422" s="39"/>
      <c r="O422" s="44" t="s">
        <v>337</v>
      </c>
      <c r="P422" s="39" t="s">
        <v>748</v>
      </c>
      <c r="Q422" s="22"/>
      <c r="R422" s="22">
        <v>780</v>
      </c>
      <c r="S422" s="22">
        <v>0</v>
      </c>
    </row>
    <row r="423" spans="1:19" ht="12.75">
      <c r="A423" s="39"/>
      <c r="B423" s="39"/>
      <c r="C423" s="39"/>
      <c r="D423" s="39"/>
      <c r="E423" s="39"/>
      <c r="F423" s="39"/>
      <c r="G423" s="39"/>
      <c r="H423" s="39" t="s">
        <v>398</v>
      </c>
      <c r="I423" s="40">
        <v>45083</v>
      </c>
      <c r="J423" s="39"/>
      <c r="K423" s="39"/>
      <c r="L423" s="39" t="s">
        <v>683</v>
      </c>
      <c r="M423" s="39"/>
      <c r="N423" s="39"/>
      <c r="O423" s="44" t="s">
        <v>337</v>
      </c>
      <c r="P423" s="39" t="s">
        <v>302</v>
      </c>
      <c r="Q423" s="22">
        <v>480</v>
      </c>
      <c r="R423" s="22"/>
      <c r="S423" s="22">
        <v>480</v>
      </c>
    </row>
    <row r="424" spans="1:19" ht="12.75">
      <c r="A424" s="39"/>
      <c r="B424" s="39"/>
      <c r="C424" s="39"/>
      <c r="D424" s="39"/>
      <c r="E424" s="39"/>
      <c r="F424" s="39"/>
      <c r="G424" s="39"/>
      <c r="H424" s="39" t="s">
        <v>397</v>
      </c>
      <c r="I424" s="40">
        <v>45086</v>
      </c>
      <c r="J424" s="39"/>
      <c r="K424" s="39"/>
      <c r="L424" s="39" t="s">
        <v>683</v>
      </c>
      <c r="M424" s="39" t="s">
        <v>397</v>
      </c>
      <c r="N424" s="39"/>
      <c r="O424" s="44" t="s">
        <v>337</v>
      </c>
      <c r="P424" s="39" t="s">
        <v>748</v>
      </c>
      <c r="Q424" s="22"/>
      <c r="R424" s="22">
        <v>480</v>
      </c>
      <c r="S424" s="22">
        <v>0</v>
      </c>
    </row>
    <row r="425" spans="1:19" ht="12.75">
      <c r="A425" s="39"/>
      <c r="B425" s="39"/>
      <c r="C425" s="39"/>
      <c r="D425" s="39"/>
      <c r="E425" s="39"/>
      <c r="F425" s="39"/>
      <c r="G425" s="39"/>
      <c r="H425" s="39" t="s">
        <v>398</v>
      </c>
      <c r="I425" s="40">
        <v>45087</v>
      </c>
      <c r="J425" s="39"/>
      <c r="K425" s="39"/>
      <c r="L425" s="39" t="s">
        <v>686</v>
      </c>
      <c r="M425" s="39"/>
      <c r="N425" s="39"/>
      <c r="O425" s="44" t="s">
        <v>337</v>
      </c>
      <c r="P425" s="39" t="s">
        <v>302</v>
      </c>
      <c r="Q425" s="22">
        <v>316</v>
      </c>
      <c r="R425" s="22"/>
      <c r="S425" s="22">
        <v>316</v>
      </c>
    </row>
    <row r="426" spans="1:19" ht="12.75">
      <c r="A426" s="39"/>
      <c r="B426" s="39"/>
      <c r="C426" s="39"/>
      <c r="D426" s="39"/>
      <c r="E426" s="39"/>
      <c r="F426" s="39"/>
      <c r="G426" s="39"/>
      <c r="H426" s="39" t="s">
        <v>397</v>
      </c>
      <c r="I426" s="40">
        <v>45087</v>
      </c>
      <c r="J426" s="39"/>
      <c r="K426" s="39"/>
      <c r="L426" s="39" t="s">
        <v>686</v>
      </c>
      <c r="M426" s="39" t="s">
        <v>397</v>
      </c>
      <c r="N426" s="39"/>
      <c r="O426" s="44" t="s">
        <v>337</v>
      </c>
      <c r="P426" s="39" t="s">
        <v>748</v>
      </c>
      <c r="Q426" s="22"/>
      <c r="R426" s="22">
        <v>316</v>
      </c>
      <c r="S426" s="22">
        <v>0</v>
      </c>
    </row>
    <row r="427" spans="1:19" ht="12.75">
      <c r="A427" s="39"/>
      <c r="B427" s="39"/>
      <c r="C427" s="39"/>
      <c r="D427" s="39"/>
      <c r="E427" s="39"/>
      <c r="F427" s="39"/>
      <c r="G427" s="39"/>
      <c r="H427" s="39" t="s">
        <v>397</v>
      </c>
      <c r="I427" s="40">
        <v>45087</v>
      </c>
      <c r="J427" s="39" t="s">
        <v>858</v>
      </c>
      <c r="K427" s="39"/>
      <c r="L427" s="39" t="s">
        <v>678</v>
      </c>
      <c r="M427" s="39" t="s">
        <v>397</v>
      </c>
      <c r="N427" s="39"/>
      <c r="O427" s="44" t="s">
        <v>337</v>
      </c>
      <c r="P427" s="39" t="s">
        <v>748</v>
      </c>
      <c r="Q427" s="22"/>
      <c r="R427" s="22">
        <v>372.75</v>
      </c>
      <c r="S427" s="22">
        <v>-372.75</v>
      </c>
    </row>
    <row r="428" spans="1:19" ht="12.75">
      <c r="A428" s="39"/>
      <c r="B428" s="39"/>
      <c r="C428" s="39"/>
      <c r="D428" s="39"/>
      <c r="E428" s="39"/>
      <c r="F428" s="39"/>
      <c r="G428" s="39"/>
      <c r="H428" s="39" t="s">
        <v>398</v>
      </c>
      <c r="I428" s="40">
        <v>45093</v>
      </c>
      <c r="J428" s="39"/>
      <c r="K428" s="39"/>
      <c r="L428" s="39" t="s">
        <v>689</v>
      </c>
      <c r="M428" s="39"/>
      <c r="N428" s="39"/>
      <c r="O428" s="44" t="s">
        <v>337</v>
      </c>
      <c r="P428" s="39" t="s">
        <v>302</v>
      </c>
      <c r="Q428" s="22">
        <v>108.5</v>
      </c>
      <c r="R428" s="22"/>
      <c r="S428" s="22">
        <v>-264.25</v>
      </c>
    </row>
    <row r="429" spans="1:19" ht="12.75">
      <c r="A429" s="39"/>
      <c r="B429" s="39"/>
      <c r="C429" s="39"/>
      <c r="D429" s="39"/>
      <c r="E429" s="39"/>
      <c r="F429" s="39"/>
      <c r="G429" s="39"/>
      <c r="H429" s="39" t="s">
        <v>397</v>
      </c>
      <c r="I429" s="40">
        <v>45093</v>
      </c>
      <c r="J429" s="39"/>
      <c r="K429" s="39"/>
      <c r="L429" s="39" t="s">
        <v>689</v>
      </c>
      <c r="M429" s="39" t="s">
        <v>397</v>
      </c>
      <c r="N429" s="39"/>
      <c r="O429" s="44" t="s">
        <v>337</v>
      </c>
      <c r="P429" s="39" t="s">
        <v>748</v>
      </c>
      <c r="Q429" s="22"/>
      <c r="R429" s="22">
        <v>108.5</v>
      </c>
      <c r="S429" s="22">
        <v>-372.75</v>
      </c>
    </row>
    <row r="430" spans="1:19" ht="12.75">
      <c r="A430" s="39"/>
      <c r="B430" s="39"/>
      <c r="C430" s="39"/>
      <c r="D430" s="39"/>
      <c r="E430" s="39"/>
      <c r="F430" s="39"/>
      <c r="G430" s="39"/>
      <c r="H430" s="39" t="s">
        <v>397</v>
      </c>
      <c r="I430" s="40">
        <v>45094</v>
      </c>
      <c r="J430" s="39" t="s">
        <v>859</v>
      </c>
      <c r="K430" s="39"/>
      <c r="L430" s="39" t="s">
        <v>663</v>
      </c>
      <c r="M430" s="39" t="s">
        <v>397</v>
      </c>
      <c r="N430" s="39"/>
      <c r="O430" s="44" t="s">
        <v>337</v>
      </c>
      <c r="P430" s="39" t="s">
        <v>748</v>
      </c>
      <c r="Q430" s="22"/>
      <c r="R430" s="22">
        <v>35</v>
      </c>
      <c r="S430" s="22">
        <v>-407.75</v>
      </c>
    </row>
    <row r="431" spans="1:19" ht="12.75">
      <c r="A431" s="39"/>
      <c r="B431" s="39"/>
      <c r="C431" s="39"/>
      <c r="D431" s="39"/>
      <c r="E431" s="39"/>
      <c r="F431" s="39"/>
      <c r="G431" s="39"/>
      <c r="H431" s="39" t="s">
        <v>397</v>
      </c>
      <c r="I431" s="40">
        <v>45094</v>
      </c>
      <c r="J431" s="39" t="s">
        <v>860</v>
      </c>
      <c r="K431" s="39"/>
      <c r="L431" s="39" t="s">
        <v>264</v>
      </c>
      <c r="M431" s="39" t="s">
        <v>397</v>
      </c>
      <c r="N431" s="39"/>
      <c r="O431" s="44" t="s">
        <v>337</v>
      </c>
      <c r="P431" s="39" t="s">
        <v>748</v>
      </c>
      <c r="Q431" s="22"/>
      <c r="R431" s="22">
        <v>2778.08</v>
      </c>
      <c r="S431" s="22">
        <v>-3185.83</v>
      </c>
    </row>
    <row r="432" spans="1:19" ht="12.75">
      <c r="A432" s="39"/>
      <c r="B432" s="39"/>
      <c r="C432" s="39"/>
      <c r="D432" s="39"/>
      <c r="E432" s="39"/>
      <c r="F432" s="39"/>
      <c r="G432" s="39"/>
      <c r="H432" s="39" t="s">
        <v>398</v>
      </c>
      <c r="I432" s="40">
        <v>45104</v>
      </c>
      <c r="J432" s="39" t="s">
        <v>856</v>
      </c>
      <c r="K432" s="39"/>
      <c r="L432" s="39" t="s">
        <v>663</v>
      </c>
      <c r="M432" s="39"/>
      <c r="N432" s="39"/>
      <c r="O432" s="44" t="s">
        <v>337</v>
      </c>
      <c r="P432" s="39" t="s">
        <v>302</v>
      </c>
      <c r="Q432" s="22">
        <v>58.13</v>
      </c>
      <c r="R432" s="22"/>
      <c r="S432" s="22">
        <v>-3127.7</v>
      </c>
    </row>
    <row r="433" spans="1:19" ht="12.75">
      <c r="A433" s="39"/>
      <c r="B433" s="39"/>
      <c r="C433" s="39"/>
      <c r="D433" s="39"/>
      <c r="E433" s="39"/>
      <c r="F433" s="39"/>
      <c r="G433" s="39"/>
      <c r="H433" s="39" t="s">
        <v>398</v>
      </c>
      <c r="I433" s="40">
        <v>45107</v>
      </c>
      <c r="J433" s="39" t="s">
        <v>857</v>
      </c>
      <c r="K433" s="39"/>
      <c r="L433" s="39" t="s">
        <v>683</v>
      </c>
      <c r="M433" s="39"/>
      <c r="N433" s="39"/>
      <c r="O433" s="44" t="s">
        <v>337</v>
      </c>
      <c r="P433" s="39" t="s">
        <v>302</v>
      </c>
      <c r="Q433" s="22">
        <v>480</v>
      </c>
      <c r="R433" s="22"/>
      <c r="S433" s="22">
        <v>-2647.7</v>
      </c>
    </row>
    <row r="434" spans="1:19" ht="12.75">
      <c r="A434" s="39"/>
      <c r="B434" s="39"/>
      <c r="C434" s="39"/>
      <c r="D434" s="39"/>
      <c r="E434" s="39"/>
      <c r="F434" s="39"/>
      <c r="G434" s="39"/>
      <c r="H434" s="39" t="s">
        <v>397</v>
      </c>
      <c r="I434" s="40">
        <v>45107</v>
      </c>
      <c r="J434" s="39" t="s">
        <v>856</v>
      </c>
      <c r="K434" s="39"/>
      <c r="L434" s="39" t="s">
        <v>264</v>
      </c>
      <c r="M434" s="39" t="s">
        <v>397</v>
      </c>
      <c r="N434" s="39"/>
      <c r="O434" s="44" t="s">
        <v>337</v>
      </c>
      <c r="P434" s="39" t="s">
        <v>748</v>
      </c>
      <c r="Q434" s="22"/>
      <c r="R434" s="22">
        <v>538.13</v>
      </c>
      <c r="S434" s="22">
        <v>-3185.83</v>
      </c>
    </row>
    <row r="435" spans="1:19" ht="12.75">
      <c r="A435" s="39"/>
      <c r="B435" s="39"/>
      <c r="C435" s="39"/>
      <c r="D435" s="39"/>
      <c r="E435" s="39"/>
      <c r="F435" s="39"/>
      <c r="G435" s="39"/>
      <c r="H435" s="39" t="s">
        <v>398</v>
      </c>
      <c r="I435" s="40">
        <v>45117</v>
      </c>
      <c r="J435" s="39" t="s">
        <v>858</v>
      </c>
      <c r="K435" s="39"/>
      <c r="L435" s="39" t="s">
        <v>678</v>
      </c>
      <c r="M435" s="39"/>
      <c r="N435" s="39"/>
      <c r="O435" s="44" t="s">
        <v>337</v>
      </c>
      <c r="P435" s="39" t="s">
        <v>302</v>
      </c>
      <c r="Q435" s="22">
        <v>372.75</v>
      </c>
      <c r="R435" s="22"/>
      <c r="S435" s="22">
        <v>-2813.08</v>
      </c>
    </row>
    <row r="436" spans="1:19" ht="12.75">
      <c r="A436" s="39"/>
      <c r="B436" s="39"/>
      <c r="C436" s="39"/>
      <c r="D436" s="39"/>
      <c r="E436" s="39"/>
      <c r="F436" s="39"/>
      <c r="G436" s="39"/>
      <c r="H436" s="39" t="s">
        <v>398</v>
      </c>
      <c r="I436" s="40">
        <v>45124</v>
      </c>
      <c r="J436" s="39" t="s">
        <v>859</v>
      </c>
      <c r="K436" s="39"/>
      <c r="L436" s="39" t="s">
        <v>663</v>
      </c>
      <c r="M436" s="39"/>
      <c r="N436" s="39"/>
      <c r="O436" s="44" t="s">
        <v>337</v>
      </c>
      <c r="P436" s="39" t="s">
        <v>302</v>
      </c>
      <c r="Q436" s="22">
        <v>35</v>
      </c>
      <c r="R436" s="22"/>
      <c r="S436" s="22">
        <v>-2778.08</v>
      </c>
    </row>
    <row r="437" spans="1:19" ht="12.75">
      <c r="A437" s="39"/>
      <c r="B437" s="39"/>
      <c r="C437" s="39"/>
      <c r="D437" s="39"/>
      <c r="E437" s="39"/>
      <c r="F437" s="39"/>
      <c r="G437" s="39"/>
      <c r="H437" s="39" t="s">
        <v>398</v>
      </c>
      <c r="I437" s="40">
        <v>45132</v>
      </c>
      <c r="J437" s="39" t="s">
        <v>860</v>
      </c>
      <c r="K437" s="39"/>
      <c r="L437" s="39" t="s">
        <v>668</v>
      </c>
      <c r="M437" s="39"/>
      <c r="N437" s="39"/>
      <c r="O437" s="44" t="s">
        <v>337</v>
      </c>
      <c r="P437" s="39" t="s">
        <v>302</v>
      </c>
      <c r="Q437" s="22">
        <v>1000</v>
      </c>
      <c r="R437" s="22"/>
      <c r="S437" s="22">
        <v>-1778.08</v>
      </c>
    </row>
    <row r="438" spans="1:19" ht="12.75">
      <c r="A438" s="39"/>
      <c r="B438" s="39"/>
      <c r="C438" s="39"/>
      <c r="D438" s="39"/>
      <c r="E438" s="39"/>
      <c r="F438" s="39"/>
      <c r="G438" s="39"/>
      <c r="H438" s="39" t="s">
        <v>398</v>
      </c>
      <c r="I438" s="40">
        <v>45136</v>
      </c>
      <c r="J438" s="39" t="s">
        <v>861</v>
      </c>
      <c r="K438" s="39"/>
      <c r="L438" s="39" t="s">
        <v>668</v>
      </c>
      <c r="M438" s="39"/>
      <c r="N438" s="39"/>
      <c r="O438" s="44" t="s">
        <v>337</v>
      </c>
      <c r="P438" s="39" t="s">
        <v>302</v>
      </c>
      <c r="Q438" s="22">
        <v>938.08</v>
      </c>
      <c r="R438" s="22"/>
      <c r="S438" s="22">
        <v>-840</v>
      </c>
    </row>
    <row r="439" spans="1:19" ht="12.75">
      <c r="A439" s="39"/>
      <c r="B439" s="39"/>
      <c r="C439" s="39"/>
      <c r="D439" s="39"/>
      <c r="E439" s="39"/>
      <c r="F439" s="39"/>
      <c r="G439" s="39"/>
      <c r="H439" s="39" t="s">
        <v>398</v>
      </c>
      <c r="I439" s="40">
        <v>45138</v>
      </c>
      <c r="J439" s="39" t="s">
        <v>862</v>
      </c>
      <c r="K439" s="39"/>
      <c r="L439" s="39" t="s">
        <v>666</v>
      </c>
      <c r="M439" s="39"/>
      <c r="N439" s="39"/>
      <c r="O439" s="44" t="s">
        <v>337</v>
      </c>
      <c r="P439" s="39" t="s">
        <v>302</v>
      </c>
      <c r="Q439" s="22">
        <v>600</v>
      </c>
      <c r="R439" s="22"/>
      <c r="S439" s="22">
        <v>-240</v>
      </c>
    </row>
    <row r="440" spans="1:19" ht="12.75">
      <c r="A440" s="39"/>
      <c r="B440" s="39"/>
      <c r="C440" s="39"/>
      <c r="D440" s="39"/>
      <c r="E440" s="39"/>
      <c r="F440" s="39"/>
      <c r="G440" s="39"/>
      <c r="H440" s="39" t="s">
        <v>398</v>
      </c>
      <c r="I440" s="40">
        <v>45138</v>
      </c>
      <c r="J440" s="39" t="s">
        <v>863</v>
      </c>
      <c r="K440" s="39"/>
      <c r="L440" s="39" t="s">
        <v>684</v>
      </c>
      <c r="M440" s="39"/>
      <c r="N440" s="39"/>
      <c r="O440" s="44" t="s">
        <v>337</v>
      </c>
      <c r="P440" s="39" t="s">
        <v>302</v>
      </c>
      <c r="Q440" s="22">
        <v>240</v>
      </c>
      <c r="R440" s="22"/>
      <c r="S440" s="22">
        <v>0</v>
      </c>
    </row>
    <row r="441" spans="1:19" ht="12.75">
      <c r="A441" s="39"/>
      <c r="B441" s="39"/>
      <c r="C441" s="39"/>
      <c r="D441" s="39"/>
      <c r="E441" s="39"/>
      <c r="F441" s="39"/>
      <c r="G441" s="39"/>
      <c r="H441" s="39" t="s">
        <v>398</v>
      </c>
      <c r="I441" s="40">
        <v>45142</v>
      </c>
      <c r="J441" s="39" t="s">
        <v>864</v>
      </c>
      <c r="K441" s="39"/>
      <c r="L441" s="39" t="s">
        <v>683</v>
      </c>
      <c r="M441" s="39"/>
      <c r="N441" s="39"/>
      <c r="O441" s="44" t="s">
        <v>337</v>
      </c>
      <c r="P441" s="39" t="s">
        <v>302</v>
      </c>
      <c r="Q441" s="22">
        <v>480</v>
      </c>
      <c r="R441" s="22"/>
      <c r="S441" s="22">
        <v>480</v>
      </c>
    </row>
    <row r="442" spans="1:19" ht="12.75">
      <c r="A442" s="39"/>
      <c r="B442" s="39"/>
      <c r="C442" s="39"/>
      <c r="D442" s="39"/>
      <c r="E442" s="39"/>
      <c r="F442" s="39"/>
      <c r="G442" s="39"/>
      <c r="H442" s="39" t="s">
        <v>397</v>
      </c>
      <c r="I442" s="40">
        <v>45143</v>
      </c>
      <c r="J442" s="39" t="s">
        <v>864</v>
      </c>
      <c r="K442" s="39"/>
      <c r="L442" s="39" t="s">
        <v>683</v>
      </c>
      <c r="M442" s="39" t="s">
        <v>397</v>
      </c>
      <c r="N442" s="39"/>
      <c r="O442" s="44" t="s">
        <v>337</v>
      </c>
      <c r="P442" s="39" t="s">
        <v>748</v>
      </c>
      <c r="Q442" s="22"/>
      <c r="R442" s="22">
        <v>480</v>
      </c>
      <c r="S442" s="22">
        <v>0</v>
      </c>
    </row>
    <row r="443" spans="1:19" ht="12.75">
      <c r="A443" s="39"/>
      <c r="B443" s="39"/>
      <c r="C443" s="39"/>
      <c r="D443" s="39"/>
      <c r="E443" s="39"/>
      <c r="F443" s="39"/>
      <c r="G443" s="39"/>
      <c r="H443" s="39" t="s">
        <v>398</v>
      </c>
      <c r="I443" s="40">
        <v>45163</v>
      </c>
      <c r="J443" s="39"/>
      <c r="K443" s="39"/>
      <c r="L443" s="39" t="s">
        <v>683</v>
      </c>
      <c r="M443" s="39"/>
      <c r="N443" s="39"/>
      <c r="O443" s="44" t="s">
        <v>337</v>
      </c>
      <c r="P443" s="39" t="s">
        <v>302</v>
      </c>
      <c r="Q443" s="22">
        <v>480</v>
      </c>
      <c r="R443" s="22"/>
      <c r="S443" s="22">
        <v>480</v>
      </c>
    </row>
    <row r="444" spans="1:19" ht="12.75">
      <c r="A444" s="39"/>
      <c r="B444" s="39"/>
      <c r="C444" s="39"/>
      <c r="D444" s="39"/>
      <c r="E444" s="39"/>
      <c r="F444" s="39"/>
      <c r="G444" s="39"/>
      <c r="H444" s="39" t="s">
        <v>397</v>
      </c>
      <c r="I444" s="40">
        <v>45163</v>
      </c>
      <c r="J444" s="39"/>
      <c r="K444" s="39"/>
      <c r="L444" s="39" t="s">
        <v>683</v>
      </c>
      <c r="M444" s="39" t="s">
        <v>397</v>
      </c>
      <c r="N444" s="39"/>
      <c r="O444" s="44" t="s">
        <v>337</v>
      </c>
      <c r="P444" s="39" t="s">
        <v>748</v>
      </c>
      <c r="Q444" s="22"/>
      <c r="R444" s="22">
        <v>480</v>
      </c>
      <c r="S444" s="22">
        <v>0</v>
      </c>
    </row>
    <row r="445" spans="1:19" ht="12.75">
      <c r="A445" s="39"/>
      <c r="B445" s="39"/>
      <c r="C445" s="39"/>
      <c r="D445" s="39"/>
      <c r="E445" s="39"/>
      <c r="F445" s="39"/>
      <c r="G445" s="39"/>
      <c r="H445" s="39" t="s">
        <v>398</v>
      </c>
      <c r="I445" s="40">
        <v>45166</v>
      </c>
      <c r="J445" s="39" t="s">
        <v>865</v>
      </c>
      <c r="K445" s="39"/>
      <c r="L445" s="39" t="s">
        <v>670</v>
      </c>
      <c r="M445" s="39"/>
      <c r="N445" s="39"/>
      <c r="O445" s="44" t="s">
        <v>337</v>
      </c>
      <c r="P445" s="39" t="s">
        <v>302</v>
      </c>
      <c r="Q445" s="22">
        <v>716.13</v>
      </c>
      <c r="R445" s="22"/>
      <c r="S445" s="22">
        <v>716.13</v>
      </c>
    </row>
    <row r="446" spans="1:19" ht="12.75">
      <c r="A446" s="39"/>
      <c r="B446" s="39"/>
      <c r="C446" s="39"/>
      <c r="D446" s="39"/>
      <c r="E446" s="39"/>
      <c r="F446" s="39"/>
      <c r="G446" s="39"/>
      <c r="H446" s="39" t="s">
        <v>398</v>
      </c>
      <c r="I446" s="40">
        <v>45167</v>
      </c>
      <c r="J446" s="39" t="s">
        <v>866</v>
      </c>
      <c r="K446" s="39"/>
      <c r="L446" s="39" t="s">
        <v>663</v>
      </c>
      <c r="M446" s="39"/>
      <c r="N446" s="39"/>
      <c r="O446" s="44" t="s">
        <v>337</v>
      </c>
      <c r="P446" s="39" t="s">
        <v>302</v>
      </c>
      <c r="Q446" s="22">
        <v>225</v>
      </c>
      <c r="R446" s="22"/>
      <c r="S446" s="22">
        <v>941.13</v>
      </c>
    </row>
    <row r="447" spans="1:19" ht="12.75">
      <c r="A447" s="39"/>
      <c r="B447" s="39"/>
      <c r="C447" s="39"/>
      <c r="D447" s="39"/>
      <c r="E447" s="39"/>
      <c r="F447" s="39"/>
      <c r="G447" s="39"/>
      <c r="H447" s="39" t="s">
        <v>397</v>
      </c>
      <c r="I447" s="40">
        <v>45167</v>
      </c>
      <c r="J447" s="39" t="s">
        <v>865</v>
      </c>
      <c r="K447" s="39"/>
      <c r="L447" s="39" t="s">
        <v>264</v>
      </c>
      <c r="M447" s="39" t="s">
        <v>397</v>
      </c>
      <c r="N447" s="39"/>
      <c r="O447" s="44" t="s">
        <v>337</v>
      </c>
      <c r="P447" s="39" t="s">
        <v>748</v>
      </c>
      <c r="Q447" s="22"/>
      <c r="R447" s="22">
        <v>941.13</v>
      </c>
      <c r="S447" s="22">
        <v>0</v>
      </c>
    </row>
    <row r="448" spans="1:19" ht="12.75">
      <c r="A448" s="39"/>
      <c r="B448" s="39"/>
      <c r="C448" s="39"/>
      <c r="D448" s="39"/>
      <c r="E448" s="39"/>
      <c r="F448" s="39"/>
      <c r="G448" s="39"/>
      <c r="H448" s="39" t="s">
        <v>398</v>
      </c>
      <c r="I448" s="40">
        <v>45170</v>
      </c>
      <c r="J448" s="39" t="s">
        <v>867</v>
      </c>
      <c r="K448" s="39"/>
      <c r="L448" s="39" t="s">
        <v>683</v>
      </c>
      <c r="M448" s="39"/>
      <c r="N448" s="39"/>
      <c r="O448" s="44" t="s">
        <v>337</v>
      </c>
      <c r="P448" s="39" t="s">
        <v>302</v>
      </c>
      <c r="Q448" s="22">
        <v>480</v>
      </c>
      <c r="R448" s="22"/>
      <c r="S448" s="22">
        <v>480</v>
      </c>
    </row>
    <row r="449" spans="1:19" ht="12.75">
      <c r="A449" s="39"/>
      <c r="B449" s="39"/>
      <c r="C449" s="39"/>
      <c r="D449" s="39"/>
      <c r="E449" s="39"/>
      <c r="F449" s="39"/>
      <c r="G449" s="39"/>
      <c r="H449" s="39" t="s">
        <v>398</v>
      </c>
      <c r="I449" s="40">
        <v>45170</v>
      </c>
      <c r="J449" s="39" t="s">
        <v>868</v>
      </c>
      <c r="K449" s="39"/>
      <c r="L449" s="39" t="s">
        <v>683</v>
      </c>
      <c r="M449" s="39"/>
      <c r="N449" s="39"/>
      <c r="O449" s="44" t="s">
        <v>337</v>
      </c>
      <c r="P449" s="39" t="s">
        <v>302</v>
      </c>
      <c r="Q449" s="22">
        <v>480</v>
      </c>
      <c r="R449" s="22"/>
      <c r="S449" s="22">
        <v>960</v>
      </c>
    </row>
    <row r="450" spans="1:19" ht="12.75">
      <c r="A450" s="39"/>
      <c r="B450" s="39"/>
      <c r="C450" s="39"/>
      <c r="D450" s="39"/>
      <c r="E450" s="39"/>
      <c r="F450" s="39"/>
      <c r="G450" s="39"/>
      <c r="H450" s="39" t="s">
        <v>398</v>
      </c>
      <c r="I450" s="40">
        <v>45171</v>
      </c>
      <c r="J450" s="39"/>
      <c r="K450" s="39"/>
      <c r="L450" s="39" t="s">
        <v>666</v>
      </c>
      <c r="M450" s="39"/>
      <c r="N450" s="39"/>
      <c r="O450" s="44" t="s">
        <v>337</v>
      </c>
      <c r="P450" s="39" t="s">
        <v>302</v>
      </c>
      <c r="Q450" s="22">
        <v>300</v>
      </c>
      <c r="R450" s="22"/>
      <c r="S450" s="22">
        <v>1260</v>
      </c>
    </row>
    <row r="451" spans="1:19" ht="12.75">
      <c r="A451" s="39"/>
      <c r="B451" s="39"/>
      <c r="C451" s="39"/>
      <c r="D451" s="39"/>
      <c r="E451" s="39"/>
      <c r="F451" s="39"/>
      <c r="G451" s="39"/>
      <c r="H451" s="39" t="s">
        <v>398</v>
      </c>
      <c r="I451" s="40">
        <v>45171</v>
      </c>
      <c r="J451" s="39"/>
      <c r="K451" s="39"/>
      <c r="L451" s="39" t="s">
        <v>686</v>
      </c>
      <c r="M451" s="39"/>
      <c r="N451" s="39"/>
      <c r="O451" s="44" t="s">
        <v>337</v>
      </c>
      <c r="P451" s="39" t="s">
        <v>302</v>
      </c>
      <c r="Q451" s="22">
        <v>632</v>
      </c>
      <c r="R451" s="22"/>
      <c r="S451" s="22">
        <v>1892</v>
      </c>
    </row>
    <row r="452" spans="1:19" ht="12.75">
      <c r="A452" s="39"/>
      <c r="B452" s="39"/>
      <c r="C452" s="39"/>
      <c r="D452" s="39"/>
      <c r="E452" s="39"/>
      <c r="F452" s="39"/>
      <c r="G452" s="39"/>
      <c r="H452" s="39" t="s">
        <v>397</v>
      </c>
      <c r="I452" s="40">
        <v>45171</v>
      </c>
      <c r="J452" s="39" t="s">
        <v>867</v>
      </c>
      <c r="K452" s="39"/>
      <c r="L452" s="39" t="s">
        <v>264</v>
      </c>
      <c r="M452" s="39" t="s">
        <v>397</v>
      </c>
      <c r="N452" s="39"/>
      <c r="O452" s="44" t="s">
        <v>337</v>
      </c>
      <c r="P452" s="39" t="s">
        <v>748</v>
      </c>
      <c r="Q452" s="22"/>
      <c r="R452" s="22">
        <v>1260</v>
      </c>
      <c r="S452" s="22">
        <v>632</v>
      </c>
    </row>
    <row r="453" spans="1:19" ht="12.75">
      <c r="A453" s="39"/>
      <c r="B453" s="39"/>
      <c r="C453" s="39"/>
      <c r="D453" s="39"/>
      <c r="E453" s="39"/>
      <c r="F453" s="39"/>
      <c r="G453" s="39"/>
      <c r="H453" s="39" t="s">
        <v>398</v>
      </c>
      <c r="I453" s="40">
        <v>45174</v>
      </c>
      <c r="J453" s="39" t="s">
        <v>869</v>
      </c>
      <c r="K453" s="39"/>
      <c r="L453" s="39" t="s">
        <v>684</v>
      </c>
      <c r="M453" s="39"/>
      <c r="N453" s="39"/>
      <c r="O453" s="44" t="s">
        <v>337</v>
      </c>
      <c r="P453" s="39" t="s">
        <v>302</v>
      </c>
      <c r="Q453" s="22">
        <v>240</v>
      </c>
      <c r="R453" s="22"/>
      <c r="S453" s="22">
        <v>872</v>
      </c>
    </row>
    <row r="454" spans="1:19" ht="12.75">
      <c r="A454" s="39"/>
      <c r="B454" s="39"/>
      <c r="C454" s="39"/>
      <c r="D454" s="39"/>
      <c r="E454" s="39"/>
      <c r="F454" s="39"/>
      <c r="G454" s="39"/>
      <c r="H454" s="39" t="s">
        <v>397</v>
      </c>
      <c r="I454" s="40">
        <v>45174</v>
      </c>
      <c r="J454" s="39" t="s">
        <v>869</v>
      </c>
      <c r="K454" s="39"/>
      <c r="L454" s="39" t="s">
        <v>264</v>
      </c>
      <c r="M454" s="39" t="s">
        <v>397</v>
      </c>
      <c r="N454" s="39"/>
      <c r="O454" s="44" t="s">
        <v>337</v>
      </c>
      <c r="P454" s="39" t="s">
        <v>748</v>
      </c>
      <c r="Q454" s="22"/>
      <c r="R454" s="22">
        <v>872</v>
      </c>
      <c r="S454" s="22">
        <v>0</v>
      </c>
    </row>
    <row r="455" spans="1:19" ht="12.75">
      <c r="A455" s="39"/>
      <c r="B455" s="39"/>
      <c r="C455" s="39"/>
      <c r="D455" s="39"/>
      <c r="E455" s="39"/>
      <c r="F455" s="39"/>
      <c r="G455" s="39"/>
      <c r="H455" s="39" t="s">
        <v>398</v>
      </c>
      <c r="I455" s="40">
        <v>45179</v>
      </c>
      <c r="J455" s="39" t="s">
        <v>870</v>
      </c>
      <c r="K455" s="39"/>
      <c r="L455" s="39" t="s">
        <v>686</v>
      </c>
      <c r="M455" s="39"/>
      <c r="N455" s="39"/>
      <c r="O455" s="44" t="s">
        <v>337</v>
      </c>
      <c r="P455" s="39" t="s">
        <v>302</v>
      </c>
      <c r="Q455" s="22">
        <v>509</v>
      </c>
      <c r="R455" s="22"/>
      <c r="S455" s="22">
        <v>509</v>
      </c>
    </row>
    <row r="456" spans="1:19" ht="12.75">
      <c r="A456" s="39"/>
      <c r="B456" s="39"/>
      <c r="C456" s="39"/>
      <c r="D456" s="39"/>
      <c r="E456" s="39"/>
      <c r="F456" s="39"/>
      <c r="G456" s="39"/>
      <c r="H456" s="39" t="s">
        <v>397</v>
      </c>
      <c r="I456" s="40">
        <v>45179</v>
      </c>
      <c r="J456" s="39" t="s">
        <v>870</v>
      </c>
      <c r="K456" s="39"/>
      <c r="L456" s="39" t="s">
        <v>686</v>
      </c>
      <c r="M456" s="39" t="s">
        <v>397</v>
      </c>
      <c r="N456" s="39"/>
      <c r="O456" s="44" t="s">
        <v>337</v>
      </c>
      <c r="P456" s="39" t="s">
        <v>748</v>
      </c>
      <c r="Q456" s="22"/>
      <c r="R456" s="22">
        <v>509</v>
      </c>
      <c r="S456" s="22">
        <v>0</v>
      </c>
    </row>
    <row r="457" spans="1:19" ht="12.75">
      <c r="A457" s="39"/>
      <c r="B457" s="39"/>
      <c r="C457" s="39"/>
      <c r="D457" s="39"/>
      <c r="E457" s="39"/>
      <c r="F457" s="39"/>
      <c r="G457" s="39"/>
      <c r="H457" s="39" t="s">
        <v>398</v>
      </c>
      <c r="I457" s="40">
        <v>45184</v>
      </c>
      <c r="J457" s="39" t="s">
        <v>871</v>
      </c>
      <c r="K457" s="39"/>
      <c r="L457" s="39" t="s">
        <v>671</v>
      </c>
      <c r="M457" s="39"/>
      <c r="N457" s="39"/>
      <c r="O457" s="44" t="s">
        <v>337</v>
      </c>
      <c r="P457" s="39" t="s">
        <v>302</v>
      </c>
      <c r="Q457" s="22">
        <v>2000</v>
      </c>
      <c r="R457" s="22"/>
      <c r="S457" s="22">
        <v>2000</v>
      </c>
    </row>
    <row r="458" spans="1:19" ht="12.75">
      <c r="A458" s="39"/>
      <c r="B458" s="39"/>
      <c r="C458" s="39"/>
      <c r="D458" s="39"/>
      <c r="E458" s="39"/>
      <c r="F458" s="39"/>
      <c r="G458" s="39"/>
      <c r="H458" s="39" t="s">
        <v>397</v>
      </c>
      <c r="I458" s="40">
        <v>45184</v>
      </c>
      <c r="J458" s="39" t="s">
        <v>878</v>
      </c>
      <c r="K458" s="39"/>
      <c r="L458" s="39" t="s">
        <v>671</v>
      </c>
      <c r="M458" s="39" t="s">
        <v>397</v>
      </c>
      <c r="N458" s="39"/>
      <c r="O458" s="44" t="s">
        <v>337</v>
      </c>
      <c r="P458" s="39" t="s">
        <v>748</v>
      </c>
      <c r="Q458" s="22"/>
      <c r="R458" s="22">
        <v>1859.7</v>
      </c>
      <c r="S458" s="22">
        <v>140.3</v>
      </c>
    </row>
    <row r="459" spans="1:19" ht="12.75">
      <c r="A459" s="39"/>
      <c r="B459" s="39"/>
      <c r="C459" s="39"/>
      <c r="D459" s="39"/>
      <c r="E459" s="39"/>
      <c r="F459" s="39"/>
      <c r="G459" s="39"/>
      <c r="H459" s="39" t="s">
        <v>398</v>
      </c>
      <c r="I459" s="40">
        <v>45185</v>
      </c>
      <c r="J459" s="39" t="s">
        <v>872</v>
      </c>
      <c r="K459" s="39"/>
      <c r="L459" s="39" t="s">
        <v>682</v>
      </c>
      <c r="M459" s="39"/>
      <c r="N459" s="39"/>
      <c r="O459" s="44" t="s">
        <v>337</v>
      </c>
      <c r="P459" s="39" t="s">
        <v>302</v>
      </c>
      <c r="Q459" s="22">
        <v>635.19</v>
      </c>
      <c r="R459" s="22"/>
      <c r="S459" s="22">
        <v>775.49</v>
      </c>
    </row>
    <row r="460" spans="1:19" ht="12.75">
      <c r="A460" s="39"/>
      <c r="B460" s="39"/>
      <c r="C460" s="39"/>
      <c r="D460" s="39"/>
      <c r="E460" s="39"/>
      <c r="F460" s="39"/>
      <c r="G460" s="39"/>
      <c r="H460" s="39" t="s">
        <v>398</v>
      </c>
      <c r="I460" s="40">
        <v>45185</v>
      </c>
      <c r="J460" s="39"/>
      <c r="K460" s="39"/>
      <c r="L460" s="39" t="s">
        <v>681</v>
      </c>
      <c r="M460" s="39"/>
      <c r="N460" s="39"/>
      <c r="O460" s="44" t="s">
        <v>337</v>
      </c>
      <c r="P460" s="39" t="s">
        <v>302</v>
      </c>
      <c r="Q460" s="22">
        <v>656.2</v>
      </c>
      <c r="R460" s="22"/>
      <c r="S460" s="22">
        <v>1431.69</v>
      </c>
    </row>
    <row r="461" spans="1:19" ht="12.75">
      <c r="A461" s="39"/>
      <c r="B461" s="39"/>
      <c r="C461" s="39"/>
      <c r="D461" s="39"/>
      <c r="E461" s="39"/>
      <c r="F461" s="39"/>
      <c r="G461" s="39"/>
      <c r="H461" s="39" t="s">
        <v>397</v>
      </c>
      <c r="I461" s="40">
        <v>45186</v>
      </c>
      <c r="J461" s="39" t="s">
        <v>871</v>
      </c>
      <c r="K461" s="39"/>
      <c r="L461" s="39" t="s">
        <v>264</v>
      </c>
      <c r="M461" s="39" t="s">
        <v>397</v>
      </c>
      <c r="N461" s="39"/>
      <c r="O461" s="44" t="s">
        <v>337</v>
      </c>
      <c r="P461" s="39" t="s">
        <v>748</v>
      </c>
      <c r="Q461" s="22"/>
      <c r="R461" s="22">
        <v>3291.39</v>
      </c>
      <c r="S461" s="22">
        <v>-1859.7</v>
      </c>
    </row>
    <row r="462" spans="1:19" ht="12.75">
      <c r="A462" s="39"/>
      <c r="B462" s="39"/>
      <c r="C462" s="39"/>
      <c r="D462" s="39"/>
      <c r="E462" s="39"/>
      <c r="F462" s="39"/>
      <c r="G462" s="39"/>
      <c r="H462" s="39" t="s">
        <v>398</v>
      </c>
      <c r="I462" s="40">
        <v>45192</v>
      </c>
      <c r="J462" s="39" t="s">
        <v>873</v>
      </c>
      <c r="K462" s="39"/>
      <c r="L462" s="39" t="s">
        <v>663</v>
      </c>
      <c r="M462" s="39"/>
      <c r="N462" s="39"/>
      <c r="O462" s="44" t="s">
        <v>337</v>
      </c>
      <c r="P462" s="39" t="s">
        <v>302</v>
      </c>
      <c r="Q462" s="22">
        <v>35</v>
      </c>
      <c r="R462" s="22"/>
      <c r="S462" s="22">
        <v>-1824.7</v>
      </c>
    </row>
    <row r="463" spans="1:19" ht="12.75">
      <c r="A463" s="39"/>
      <c r="B463" s="39"/>
      <c r="C463" s="39"/>
      <c r="D463" s="39"/>
      <c r="E463" s="39"/>
      <c r="F463" s="39"/>
      <c r="G463" s="39"/>
      <c r="H463" s="39" t="s">
        <v>398</v>
      </c>
      <c r="I463" s="40">
        <v>45195</v>
      </c>
      <c r="J463" s="39"/>
      <c r="K463" s="39"/>
      <c r="L463" s="39" t="s">
        <v>672</v>
      </c>
      <c r="M463" s="39"/>
      <c r="N463" s="39"/>
      <c r="O463" s="44" t="s">
        <v>337</v>
      </c>
      <c r="P463" s="39" t="s">
        <v>302</v>
      </c>
      <c r="Q463" s="22">
        <v>800</v>
      </c>
      <c r="R463" s="22"/>
      <c r="S463" s="22">
        <v>-1024.7</v>
      </c>
    </row>
    <row r="464" spans="1:19" ht="12.75">
      <c r="A464" s="39"/>
      <c r="B464" s="39"/>
      <c r="C464" s="39"/>
      <c r="D464" s="39"/>
      <c r="E464" s="39"/>
      <c r="F464" s="39"/>
      <c r="G464" s="39"/>
      <c r="H464" s="39" t="s">
        <v>398</v>
      </c>
      <c r="I464" s="40">
        <v>45199</v>
      </c>
      <c r="J464" s="39" t="s">
        <v>874</v>
      </c>
      <c r="K464" s="39"/>
      <c r="L464" s="39" t="s">
        <v>666</v>
      </c>
      <c r="M464" s="39"/>
      <c r="N464" s="39"/>
      <c r="O464" s="44" t="s">
        <v>337</v>
      </c>
      <c r="P464" s="39" t="s">
        <v>302</v>
      </c>
      <c r="Q464" s="22">
        <v>300</v>
      </c>
      <c r="R464" s="22"/>
      <c r="S464" s="22">
        <v>-724.7</v>
      </c>
    </row>
    <row r="465" spans="1:19" ht="12.75">
      <c r="A465" s="39"/>
      <c r="B465" s="39"/>
      <c r="C465" s="39"/>
      <c r="D465" s="39"/>
      <c r="E465" s="39"/>
      <c r="F465" s="39"/>
      <c r="G465" s="39"/>
      <c r="H465" s="39" t="s">
        <v>398</v>
      </c>
      <c r="I465" s="40">
        <v>45199</v>
      </c>
      <c r="J465" s="39" t="s">
        <v>875</v>
      </c>
      <c r="K465" s="39"/>
      <c r="L465" s="39" t="s">
        <v>684</v>
      </c>
      <c r="M465" s="39"/>
      <c r="N465" s="39"/>
      <c r="O465" s="44" t="s">
        <v>337</v>
      </c>
      <c r="P465" s="39" t="s">
        <v>302</v>
      </c>
      <c r="Q465" s="22">
        <v>240</v>
      </c>
      <c r="R465" s="22"/>
      <c r="S465" s="22">
        <v>-484.7</v>
      </c>
    </row>
    <row r="466" spans="1:19" ht="12.75">
      <c r="A466" s="39"/>
      <c r="B466" s="39"/>
      <c r="C466" s="39"/>
      <c r="D466" s="39"/>
      <c r="E466" s="39"/>
      <c r="F466" s="39"/>
      <c r="G466" s="39"/>
      <c r="H466" s="39" t="s">
        <v>398</v>
      </c>
      <c r="I466" s="40">
        <v>45199</v>
      </c>
      <c r="J466" s="39" t="s">
        <v>876</v>
      </c>
      <c r="K466" s="39"/>
      <c r="L466" s="39" t="s">
        <v>686</v>
      </c>
      <c r="M466" s="39"/>
      <c r="N466" s="39"/>
      <c r="O466" s="44" t="s">
        <v>337</v>
      </c>
      <c r="P466" s="39" t="s">
        <v>302</v>
      </c>
      <c r="Q466" s="22">
        <v>316</v>
      </c>
      <c r="R466" s="22"/>
      <c r="S466" s="22">
        <v>-168.7</v>
      </c>
    </row>
    <row r="467" spans="1:19" ht="13.5" thickBot="1">
      <c r="A467" s="39"/>
      <c r="B467" s="39"/>
      <c r="C467" s="39"/>
      <c r="D467" s="39"/>
      <c r="E467" s="39"/>
      <c r="F467" s="39"/>
      <c r="G467" s="39"/>
      <c r="H467" s="39" t="s">
        <v>397</v>
      </c>
      <c r="I467" s="40">
        <v>45199</v>
      </c>
      <c r="J467" s="39" t="s">
        <v>873</v>
      </c>
      <c r="K467" s="39"/>
      <c r="L467" s="39" t="s">
        <v>264</v>
      </c>
      <c r="M467" s="39" t="s">
        <v>397</v>
      </c>
      <c r="N467" s="39"/>
      <c r="O467" s="44" t="s">
        <v>337</v>
      </c>
      <c r="P467" s="39" t="s">
        <v>748</v>
      </c>
      <c r="Q467" s="23"/>
      <c r="R467" s="23">
        <v>1691</v>
      </c>
      <c r="S467" s="23">
        <v>-1859.7</v>
      </c>
    </row>
    <row r="468" spans="1:19" ht="13.5" thickBot="1">
      <c r="A468" s="39"/>
      <c r="B468" s="39"/>
      <c r="C468" s="39"/>
      <c r="D468" s="39" t="s">
        <v>778</v>
      </c>
      <c r="E468" s="39"/>
      <c r="F468" s="39"/>
      <c r="G468" s="39"/>
      <c r="H468" s="39"/>
      <c r="I468" s="40"/>
      <c r="J468" s="39"/>
      <c r="K468" s="39"/>
      <c r="L468" s="39"/>
      <c r="M468" s="39"/>
      <c r="N468" s="39"/>
      <c r="O468" s="45"/>
      <c r="P468" s="39"/>
      <c r="Q468" s="33">
        <f>ROUND(SUM(Q389:Q467),5)</f>
        <v>29414.74</v>
      </c>
      <c r="R468" s="33">
        <f>ROUND(SUM(R389:R467),5)</f>
        <v>31274.44</v>
      </c>
      <c r="S468" s="33">
        <f>S467</f>
        <v>-1859.7</v>
      </c>
    </row>
    <row r="469" spans="1:19" ht="13.5" thickBot="1">
      <c r="A469" s="39"/>
      <c r="B469" s="39"/>
      <c r="C469" s="39" t="s">
        <v>305</v>
      </c>
      <c r="D469" s="39"/>
      <c r="E469" s="39"/>
      <c r="F469" s="39"/>
      <c r="G469" s="39"/>
      <c r="H469" s="39"/>
      <c r="I469" s="40"/>
      <c r="J469" s="39"/>
      <c r="K469" s="39"/>
      <c r="L469" s="39"/>
      <c r="M469" s="39"/>
      <c r="N469" s="39"/>
      <c r="O469" s="45"/>
      <c r="P469" s="39"/>
      <c r="Q469" s="32">
        <f>ROUND(Q356+Q358+Q388+Q468,5)</f>
        <v>38404.94</v>
      </c>
      <c r="R469" s="32">
        <f>ROUND(R356+R358+R388+R468,5)</f>
        <v>36331.17</v>
      </c>
      <c r="S469" s="32">
        <f>ROUND(S356+S358+S388+S468,5)</f>
        <v>5453.47</v>
      </c>
    </row>
    <row r="470" spans="1:19" ht="12.75">
      <c r="A470" s="39"/>
      <c r="B470" s="39" t="s">
        <v>306</v>
      </c>
      <c r="C470" s="39"/>
      <c r="D470" s="39"/>
      <c r="E470" s="39"/>
      <c r="F470" s="39"/>
      <c r="G470" s="39"/>
      <c r="H470" s="39"/>
      <c r="I470" s="40"/>
      <c r="J470" s="39"/>
      <c r="K470" s="39"/>
      <c r="L470" s="39"/>
      <c r="M470" s="39"/>
      <c r="N470" s="39"/>
      <c r="O470" s="45"/>
      <c r="P470" s="39"/>
      <c r="Q470" s="22">
        <f>ROUND(Q227+Q347+Q469,5)</f>
        <v>112944.88</v>
      </c>
      <c r="R470" s="22">
        <f>ROUND(R227+R347+R469,5)</f>
        <v>198808.9</v>
      </c>
      <c r="S470" s="22">
        <f>ROUND(S227+S347+S469,5)</f>
        <v>138526.08</v>
      </c>
    </row>
    <row r="471" spans="1:19" ht="12.75">
      <c r="A471" s="16"/>
      <c r="B471" s="16" t="s">
        <v>307</v>
      </c>
      <c r="C471" s="16"/>
      <c r="D471" s="16"/>
      <c r="E471" s="16"/>
      <c r="F471" s="16"/>
      <c r="G471" s="16"/>
      <c r="H471" s="16"/>
      <c r="I471" s="37"/>
      <c r="J471" s="16"/>
      <c r="K471" s="16"/>
      <c r="L471" s="16"/>
      <c r="M471" s="16"/>
      <c r="N471" s="16"/>
      <c r="O471" s="43"/>
      <c r="P471" s="16"/>
      <c r="Q471" s="38"/>
      <c r="R471" s="38"/>
      <c r="S471" s="38">
        <v>12600</v>
      </c>
    </row>
    <row r="472" spans="1:19" ht="12.75">
      <c r="A472" s="16"/>
      <c r="B472" s="16"/>
      <c r="C472" s="16" t="s">
        <v>757</v>
      </c>
      <c r="D472" s="16"/>
      <c r="E472" s="16"/>
      <c r="F472" s="16"/>
      <c r="G472" s="16"/>
      <c r="H472" s="16"/>
      <c r="I472" s="37"/>
      <c r="J472" s="16"/>
      <c r="K472" s="16"/>
      <c r="L472" s="16"/>
      <c r="M472" s="16"/>
      <c r="N472" s="16"/>
      <c r="O472" s="43"/>
      <c r="P472" s="16"/>
      <c r="Q472" s="38"/>
      <c r="R472" s="38"/>
      <c r="S472" s="38">
        <v>12600</v>
      </c>
    </row>
    <row r="473" spans="1:19" ht="12.75">
      <c r="A473" s="16"/>
      <c r="B473" s="16"/>
      <c r="C473" s="16"/>
      <c r="D473" s="16" t="s">
        <v>695</v>
      </c>
      <c r="E473" s="16"/>
      <c r="F473" s="16"/>
      <c r="G473" s="16"/>
      <c r="H473" s="16"/>
      <c r="I473" s="37"/>
      <c r="J473" s="16"/>
      <c r="K473" s="16"/>
      <c r="L473" s="16"/>
      <c r="M473" s="16"/>
      <c r="N473" s="16"/>
      <c r="O473" s="43"/>
      <c r="P473" s="16"/>
      <c r="Q473" s="38"/>
      <c r="R473" s="38"/>
      <c r="S473" s="38">
        <v>-1150</v>
      </c>
    </row>
    <row r="474" spans="7:19" ht="13.5" thickBot="1">
      <c r="G474" s="39"/>
      <c r="H474" s="39" t="s">
        <v>206</v>
      </c>
      <c r="I474" s="40">
        <v>45199</v>
      </c>
      <c r="J474" s="39" t="s">
        <v>641</v>
      </c>
      <c r="K474" s="41" t="s">
        <v>337</v>
      </c>
      <c r="L474" s="39" t="s">
        <v>695</v>
      </c>
      <c r="M474" s="39"/>
      <c r="N474" s="39"/>
      <c r="O474" s="44"/>
      <c r="P474" s="39" t="s">
        <v>523</v>
      </c>
      <c r="Q474" s="31"/>
      <c r="R474" s="31">
        <v>575</v>
      </c>
      <c r="S474" s="31">
        <v>-1725</v>
      </c>
    </row>
    <row r="475" spans="1:19" ht="12.75">
      <c r="A475" s="39"/>
      <c r="B475" s="39"/>
      <c r="C475" s="39"/>
      <c r="D475" s="39" t="s">
        <v>779</v>
      </c>
      <c r="E475" s="39"/>
      <c r="F475" s="39"/>
      <c r="G475" s="39"/>
      <c r="H475" s="39"/>
      <c r="I475" s="40"/>
      <c r="J475" s="39"/>
      <c r="K475" s="39"/>
      <c r="L475" s="39"/>
      <c r="M475" s="39"/>
      <c r="N475" s="39"/>
      <c r="O475" s="45"/>
      <c r="P475" s="39"/>
      <c r="Q475" s="22">
        <f>ROUND(SUM(Q473:Q474),5)</f>
        <v>0</v>
      </c>
      <c r="R475" s="22">
        <f>ROUND(SUM(R473:R474),5)</f>
        <v>575</v>
      </c>
      <c r="S475" s="22">
        <f>S474</f>
        <v>-1725</v>
      </c>
    </row>
    <row r="476" spans="1:19" ht="12.75">
      <c r="A476" s="16"/>
      <c r="B476" s="16"/>
      <c r="C476" s="16"/>
      <c r="D476" s="16" t="s">
        <v>758</v>
      </c>
      <c r="E476" s="16"/>
      <c r="F476" s="16"/>
      <c r="G476" s="16"/>
      <c r="H476" s="16"/>
      <c r="I476" s="37"/>
      <c r="J476" s="16"/>
      <c r="K476" s="16"/>
      <c r="L476" s="16"/>
      <c r="M476" s="16"/>
      <c r="N476" s="16"/>
      <c r="O476" s="43"/>
      <c r="P476" s="16"/>
      <c r="Q476" s="38"/>
      <c r="R476" s="38"/>
      <c r="S476" s="38">
        <v>13750</v>
      </c>
    </row>
    <row r="477" spans="1:19" ht="12.75">
      <c r="A477" s="39"/>
      <c r="B477" s="39"/>
      <c r="C477" s="39"/>
      <c r="D477" s="39" t="s">
        <v>780</v>
      </c>
      <c r="E477" s="39"/>
      <c r="F477" s="39"/>
      <c r="G477" s="39"/>
      <c r="H477" s="39"/>
      <c r="I477" s="40"/>
      <c r="J477" s="39"/>
      <c r="K477" s="39"/>
      <c r="L477" s="39"/>
      <c r="M477" s="39"/>
      <c r="N477" s="39"/>
      <c r="O477" s="45"/>
      <c r="P477" s="39"/>
      <c r="Q477" s="22"/>
      <c r="R477" s="22"/>
      <c r="S477" s="22">
        <f>S476</f>
        <v>13750</v>
      </c>
    </row>
    <row r="478" spans="1:19" ht="12.75">
      <c r="A478" s="16"/>
      <c r="B478" s="16"/>
      <c r="C478" s="16"/>
      <c r="D478" s="16" t="s">
        <v>781</v>
      </c>
      <c r="E478" s="16"/>
      <c r="F478" s="16"/>
      <c r="G478" s="16"/>
      <c r="H478" s="16"/>
      <c r="I478" s="37"/>
      <c r="J478" s="16"/>
      <c r="K478" s="16"/>
      <c r="L478" s="16"/>
      <c r="M478" s="16"/>
      <c r="N478" s="16"/>
      <c r="O478" s="43"/>
      <c r="P478" s="16"/>
      <c r="Q478" s="38"/>
      <c r="R478" s="38"/>
      <c r="S478" s="38">
        <v>0</v>
      </c>
    </row>
    <row r="479" spans="1:19" ht="13.5" thickBot="1">
      <c r="A479" s="39"/>
      <c r="B479" s="39"/>
      <c r="C479" s="39"/>
      <c r="D479" s="39" t="s">
        <v>782</v>
      </c>
      <c r="E479" s="39"/>
      <c r="F479" s="39"/>
      <c r="G479" s="39"/>
      <c r="H479" s="39"/>
      <c r="I479" s="40"/>
      <c r="J479" s="39"/>
      <c r="K479" s="39"/>
      <c r="L479" s="39"/>
      <c r="M479" s="39"/>
      <c r="N479" s="39"/>
      <c r="O479" s="45"/>
      <c r="P479" s="39"/>
      <c r="Q479" s="23"/>
      <c r="R479" s="23"/>
      <c r="S479" s="23">
        <f>S478</f>
        <v>0</v>
      </c>
    </row>
    <row r="480" spans="1:19" ht="13.5" thickBot="1">
      <c r="A480" s="39"/>
      <c r="B480" s="39"/>
      <c r="C480" s="39" t="s">
        <v>759</v>
      </c>
      <c r="D480" s="39"/>
      <c r="E480" s="39"/>
      <c r="F480" s="39"/>
      <c r="G480" s="39"/>
      <c r="H480" s="39"/>
      <c r="I480" s="40"/>
      <c r="J480" s="39"/>
      <c r="K480" s="39"/>
      <c r="L480" s="39"/>
      <c r="M480" s="39"/>
      <c r="N480" s="39"/>
      <c r="O480" s="45"/>
      <c r="P480" s="39"/>
      <c r="Q480" s="32">
        <f>ROUND(Q475+Q477+Q479,5)</f>
        <v>0</v>
      </c>
      <c r="R480" s="32">
        <f>ROUND(R475+R477+R479,5)</f>
        <v>575</v>
      </c>
      <c r="S480" s="32">
        <f>ROUND(S475+S477+S479,5)</f>
        <v>12025</v>
      </c>
    </row>
    <row r="481" spans="1:19" ht="12.75">
      <c r="A481" s="39"/>
      <c r="B481" s="39" t="s">
        <v>308</v>
      </c>
      <c r="C481" s="39"/>
      <c r="D481" s="39"/>
      <c r="E481" s="39"/>
      <c r="F481" s="39"/>
      <c r="G481" s="39"/>
      <c r="H481" s="39"/>
      <c r="I481" s="40"/>
      <c r="J481" s="39"/>
      <c r="K481" s="39"/>
      <c r="L481" s="39"/>
      <c r="M481" s="39"/>
      <c r="N481" s="39"/>
      <c r="O481" s="45"/>
      <c r="P481" s="39"/>
      <c r="Q481" s="22">
        <f>Q480</f>
        <v>0</v>
      </c>
      <c r="R481" s="22">
        <f>R480</f>
        <v>575</v>
      </c>
      <c r="S481" s="22">
        <f>S480</f>
        <v>12025</v>
      </c>
    </row>
    <row r="482" spans="1:19" ht="12.75">
      <c r="A482" s="16"/>
      <c r="B482" s="16" t="s">
        <v>309</v>
      </c>
      <c r="C482" s="16"/>
      <c r="D482" s="16"/>
      <c r="E482" s="16"/>
      <c r="F482" s="16"/>
      <c r="G482" s="16"/>
      <c r="H482" s="16"/>
      <c r="I482" s="37"/>
      <c r="J482" s="16"/>
      <c r="K482" s="16"/>
      <c r="L482" s="16"/>
      <c r="M482" s="16"/>
      <c r="N482" s="16"/>
      <c r="O482" s="43"/>
      <c r="P482" s="16"/>
      <c r="Q482" s="38"/>
      <c r="R482" s="38"/>
      <c r="S482" s="38">
        <v>0</v>
      </c>
    </row>
    <row r="483" spans="1:19" ht="13.5" thickBot="1">
      <c r="A483" s="39"/>
      <c r="B483" s="39" t="s">
        <v>310</v>
      </c>
      <c r="C483" s="39"/>
      <c r="D483" s="39"/>
      <c r="E483" s="39"/>
      <c r="F483" s="39"/>
      <c r="G483" s="39"/>
      <c r="H483" s="39"/>
      <c r="I483" s="40"/>
      <c r="J483" s="39"/>
      <c r="K483" s="39"/>
      <c r="L483" s="39"/>
      <c r="M483" s="39"/>
      <c r="N483" s="39"/>
      <c r="O483" s="45"/>
      <c r="P483" s="39"/>
      <c r="Q483" s="23"/>
      <c r="R483" s="23"/>
      <c r="S483" s="23">
        <f>S482</f>
        <v>0</v>
      </c>
    </row>
    <row r="484" spans="1:19" s="25" customFormat="1" ht="12" thickBot="1">
      <c r="A484" s="16" t="s">
        <v>311</v>
      </c>
      <c r="B484" s="16"/>
      <c r="C484" s="16"/>
      <c r="D484" s="16"/>
      <c r="E484" s="16"/>
      <c r="F484" s="16"/>
      <c r="G484" s="16"/>
      <c r="H484" s="16"/>
      <c r="I484" s="37"/>
      <c r="J484" s="16"/>
      <c r="K484" s="16"/>
      <c r="L484" s="16"/>
      <c r="M484" s="16"/>
      <c r="N484" s="16"/>
      <c r="O484" s="43"/>
      <c r="P484" s="16"/>
      <c r="Q484" s="24">
        <f>ROUND(Q470+Q481+Q483,5)</f>
        <v>112944.88</v>
      </c>
      <c r="R484" s="24">
        <f>ROUND(R470+R481+R483,5)</f>
        <v>199383.9</v>
      </c>
      <c r="S484" s="24">
        <f>ROUND(S470+S481+S483,5)</f>
        <v>150551.08</v>
      </c>
    </row>
    <row r="485" spans="1:19" ht="13.5" thickTop="1">
      <c r="A485" s="16" t="s">
        <v>312</v>
      </c>
      <c r="B485" s="16"/>
      <c r="C485" s="16"/>
      <c r="D485" s="16"/>
      <c r="E485" s="16"/>
      <c r="F485" s="16"/>
      <c r="G485" s="16"/>
      <c r="H485" s="16"/>
      <c r="I485" s="37"/>
      <c r="J485" s="16"/>
      <c r="K485" s="16"/>
      <c r="L485" s="16"/>
      <c r="M485" s="16"/>
      <c r="N485" s="16"/>
      <c r="O485" s="43"/>
      <c r="P485" s="16"/>
      <c r="Q485" s="38"/>
      <c r="R485" s="38"/>
      <c r="S485" s="38">
        <v>236990.1</v>
      </c>
    </row>
    <row r="486" spans="1:19" ht="12.75">
      <c r="A486" s="16"/>
      <c r="B486" s="16" t="s">
        <v>313</v>
      </c>
      <c r="C486" s="16"/>
      <c r="D486" s="16"/>
      <c r="E486" s="16"/>
      <c r="F486" s="16"/>
      <c r="G486" s="16"/>
      <c r="H486" s="16"/>
      <c r="I486" s="37"/>
      <c r="J486" s="16"/>
      <c r="K486" s="16"/>
      <c r="L486" s="16"/>
      <c r="M486" s="16"/>
      <c r="N486" s="16"/>
      <c r="O486" s="43"/>
      <c r="P486" s="16"/>
      <c r="Q486" s="38"/>
      <c r="R486" s="38"/>
      <c r="S486" s="38">
        <v>17732.66</v>
      </c>
    </row>
    <row r="487" spans="1:19" ht="12.75">
      <c r="A487" s="16"/>
      <c r="B487" s="16"/>
      <c r="C487" s="16" t="s">
        <v>314</v>
      </c>
      <c r="D487" s="16"/>
      <c r="E487" s="16"/>
      <c r="F487" s="16"/>
      <c r="G487" s="16"/>
      <c r="H487" s="16"/>
      <c r="I487" s="37"/>
      <c r="J487" s="16"/>
      <c r="K487" s="16"/>
      <c r="L487" s="16"/>
      <c r="M487" s="16"/>
      <c r="N487" s="16"/>
      <c r="O487" s="43"/>
      <c r="P487" s="16"/>
      <c r="Q487" s="38"/>
      <c r="R487" s="38"/>
      <c r="S487" s="38">
        <v>3294.28</v>
      </c>
    </row>
    <row r="488" spans="1:19" ht="12.75">
      <c r="A488" s="16"/>
      <c r="B488" s="16"/>
      <c r="C488" s="16"/>
      <c r="D488" s="16" t="s">
        <v>315</v>
      </c>
      <c r="E488" s="16"/>
      <c r="F488" s="16"/>
      <c r="G488" s="16"/>
      <c r="H488" s="16"/>
      <c r="I488" s="37"/>
      <c r="J488" s="16"/>
      <c r="K488" s="16"/>
      <c r="L488" s="16"/>
      <c r="M488" s="16"/>
      <c r="N488" s="16"/>
      <c r="O488" s="43"/>
      <c r="P488" s="16"/>
      <c r="Q488" s="38"/>
      <c r="R488" s="38"/>
      <c r="S488" s="38">
        <v>3189.12</v>
      </c>
    </row>
    <row r="489" spans="1:19" ht="12.75">
      <c r="A489" s="16"/>
      <c r="B489" s="16"/>
      <c r="C489" s="16"/>
      <c r="D489" s="16"/>
      <c r="E489" s="16" t="s">
        <v>315</v>
      </c>
      <c r="F489" s="16"/>
      <c r="G489" s="16"/>
      <c r="H489" s="16"/>
      <c r="I489" s="37"/>
      <c r="J489" s="16"/>
      <c r="K489" s="16"/>
      <c r="L489" s="16"/>
      <c r="M489" s="16"/>
      <c r="N489" s="16"/>
      <c r="O489" s="43"/>
      <c r="P489" s="16"/>
      <c r="Q489" s="38"/>
      <c r="R489" s="38"/>
      <c r="S489" s="38">
        <v>3189.12</v>
      </c>
    </row>
    <row r="490" spans="1:19" ht="12.75">
      <c r="A490" s="39"/>
      <c r="B490" s="39"/>
      <c r="C490" s="39"/>
      <c r="D490" s="39"/>
      <c r="E490" s="39"/>
      <c r="F490" s="39"/>
      <c r="G490" s="39"/>
      <c r="H490" s="39" t="s">
        <v>205</v>
      </c>
      <c r="I490" s="40">
        <v>44835</v>
      </c>
      <c r="J490" s="39" t="s">
        <v>784</v>
      </c>
      <c r="K490" s="39"/>
      <c r="L490" s="39" t="s">
        <v>446</v>
      </c>
      <c r="M490" s="39"/>
      <c r="N490" s="39"/>
      <c r="O490" s="44"/>
      <c r="P490" s="39" t="s">
        <v>748</v>
      </c>
      <c r="Q490" s="22">
        <v>699.12</v>
      </c>
      <c r="R490" s="22"/>
      <c r="S490" s="22">
        <v>2490</v>
      </c>
    </row>
    <row r="491" spans="1:19" ht="12.75">
      <c r="A491" s="39"/>
      <c r="B491" s="39"/>
      <c r="C491" s="39"/>
      <c r="D491" s="39"/>
      <c r="E491" s="39"/>
      <c r="F491" s="39"/>
      <c r="G491" s="39"/>
      <c r="H491" s="39" t="s">
        <v>202</v>
      </c>
      <c r="I491" s="40">
        <v>44838</v>
      </c>
      <c r="J491" s="39" t="s">
        <v>651</v>
      </c>
      <c r="K491" s="39"/>
      <c r="L491" s="39" t="s">
        <v>464</v>
      </c>
      <c r="M491" s="39" t="s">
        <v>743</v>
      </c>
      <c r="N491" s="39"/>
      <c r="O491" s="44"/>
      <c r="P491" s="39" t="s">
        <v>541</v>
      </c>
      <c r="Q491" s="22"/>
      <c r="R491" s="22">
        <v>25.32</v>
      </c>
      <c r="S491" s="22">
        <v>2515.32</v>
      </c>
    </row>
    <row r="492" spans="1:19" ht="12.75">
      <c r="A492" s="39"/>
      <c r="B492" s="39"/>
      <c r="C492" s="39"/>
      <c r="D492" s="39"/>
      <c r="E492" s="39"/>
      <c r="F492" s="39"/>
      <c r="G492" s="39"/>
      <c r="H492" s="39" t="s">
        <v>205</v>
      </c>
      <c r="I492" s="40">
        <v>44845</v>
      </c>
      <c r="J492" s="39" t="s">
        <v>785</v>
      </c>
      <c r="K492" s="39"/>
      <c r="L492" s="39" t="s">
        <v>464</v>
      </c>
      <c r="M492" s="39" t="s">
        <v>882</v>
      </c>
      <c r="N492" s="39"/>
      <c r="O492" s="44"/>
      <c r="P492" s="39" t="s">
        <v>748</v>
      </c>
      <c r="Q492" s="22">
        <v>25.32</v>
      </c>
      <c r="R492" s="22"/>
      <c r="S492" s="22">
        <v>2490</v>
      </c>
    </row>
    <row r="493" spans="1:19" ht="12.75">
      <c r="A493" s="39"/>
      <c r="B493" s="39"/>
      <c r="C493" s="39"/>
      <c r="D493" s="39"/>
      <c r="E493" s="39"/>
      <c r="F493" s="39"/>
      <c r="G493" s="39"/>
      <c r="H493" s="39" t="s">
        <v>202</v>
      </c>
      <c r="I493" s="40">
        <v>44848</v>
      </c>
      <c r="J493" s="39"/>
      <c r="K493" s="39"/>
      <c r="L493" s="39" t="s">
        <v>459</v>
      </c>
      <c r="M493" s="39"/>
      <c r="N493" s="39"/>
      <c r="O493" s="44"/>
      <c r="P493" s="39" t="s">
        <v>539</v>
      </c>
      <c r="Q493" s="22"/>
      <c r="R493" s="22">
        <v>137.5</v>
      </c>
      <c r="S493" s="22">
        <v>2627.5</v>
      </c>
    </row>
    <row r="494" spans="1:19" ht="12.75">
      <c r="A494" s="39"/>
      <c r="B494" s="39"/>
      <c r="C494" s="39"/>
      <c r="D494" s="39"/>
      <c r="E494" s="39"/>
      <c r="F494" s="39"/>
      <c r="G494" s="39"/>
      <c r="H494" s="39" t="s">
        <v>202</v>
      </c>
      <c r="I494" s="40">
        <v>44850</v>
      </c>
      <c r="J494" s="39" t="s">
        <v>588</v>
      </c>
      <c r="K494" s="39"/>
      <c r="L494" s="39" t="s">
        <v>446</v>
      </c>
      <c r="M494" s="39"/>
      <c r="N494" s="39"/>
      <c r="O494" s="44"/>
      <c r="P494" s="39" t="s">
        <v>495</v>
      </c>
      <c r="Q494" s="22"/>
      <c r="R494" s="22">
        <v>699.12</v>
      </c>
      <c r="S494" s="22">
        <v>3326.62</v>
      </c>
    </row>
    <row r="495" spans="1:19" ht="12.75">
      <c r="A495" s="39"/>
      <c r="B495" s="39"/>
      <c r="C495" s="39"/>
      <c r="D495" s="39"/>
      <c r="E495" s="39"/>
      <c r="F495" s="39"/>
      <c r="G495" s="39"/>
      <c r="H495" s="39" t="s">
        <v>202</v>
      </c>
      <c r="I495" s="40">
        <v>44855</v>
      </c>
      <c r="J495" s="39" t="s">
        <v>651</v>
      </c>
      <c r="K495" s="39"/>
      <c r="L495" s="39" t="s">
        <v>472</v>
      </c>
      <c r="M495" s="39"/>
      <c r="N495" s="39"/>
      <c r="O495" s="44"/>
      <c r="P495" s="39" t="s">
        <v>540</v>
      </c>
      <c r="Q495" s="22"/>
      <c r="R495" s="22">
        <v>45</v>
      </c>
      <c r="S495" s="22">
        <v>3371.62</v>
      </c>
    </row>
    <row r="496" spans="1:19" ht="12.75">
      <c r="A496" s="39"/>
      <c r="B496" s="39"/>
      <c r="C496" s="39"/>
      <c r="D496" s="39"/>
      <c r="E496" s="39"/>
      <c r="F496" s="39"/>
      <c r="G496" s="39"/>
      <c r="H496" s="39" t="s">
        <v>205</v>
      </c>
      <c r="I496" s="40">
        <v>44859</v>
      </c>
      <c r="J496" s="39" t="s">
        <v>786</v>
      </c>
      <c r="K496" s="39"/>
      <c r="L496" s="39" t="s">
        <v>459</v>
      </c>
      <c r="M496" s="39" t="s">
        <v>884</v>
      </c>
      <c r="N496" s="39"/>
      <c r="O496" s="44"/>
      <c r="P496" s="39" t="s">
        <v>748</v>
      </c>
      <c r="Q496" s="22">
        <v>137.5</v>
      </c>
      <c r="R496" s="22"/>
      <c r="S496" s="22">
        <v>3234.12</v>
      </c>
    </row>
    <row r="497" spans="1:19" ht="12.75">
      <c r="A497" s="39"/>
      <c r="B497" s="39"/>
      <c r="C497" s="39"/>
      <c r="D497" s="39"/>
      <c r="E497" s="39"/>
      <c r="F497" s="39"/>
      <c r="G497" s="39"/>
      <c r="H497" s="39" t="s">
        <v>205</v>
      </c>
      <c r="I497" s="40">
        <v>44866</v>
      </c>
      <c r="J497" s="39" t="s">
        <v>787</v>
      </c>
      <c r="K497" s="39"/>
      <c r="L497" s="39" t="s">
        <v>446</v>
      </c>
      <c r="M497" s="39"/>
      <c r="N497" s="39"/>
      <c r="O497" s="44"/>
      <c r="P497" s="39" t="s">
        <v>748</v>
      </c>
      <c r="Q497" s="22">
        <v>699.12</v>
      </c>
      <c r="R497" s="22"/>
      <c r="S497" s="22">
        <v>2535</v>
      </c>
    </row>
    <row r="498" spans="1:19" ht="12.75">
      <c r="A498" s="39"/>
      <c r="B498" s="39"/>
      <c r="C498" s="39"/>
      <c r="D498" s="39"/>
      <c r="E498" s="39"/>
      <c r="F498" s="39"/>
      <c r="G498" s="39"/>
      <c r="H498" s="39" t="s">
        <v>202</v>
      </c>
      <c r="I498" s="40">
        <v>44869</v>
      </c>
      <c r="J498" s="39" t="s">
        <v>652</v>
      </c>
      <c r="K498" s="39"/>
      <c r="L498" s="39" t="s">
        <v>464</v>
      </c>
      <c r="M498" s="39" t="s">
        <v>743</v>
      </c>
      <c r="N498" s="39"/>
      <c r="O498" s="44"/>
      <c r="P498" s="39" t="s">
        <v>541</v>
      </c>
      <c r="Q498" s="22"/>
      <c r="R498" s="22">
        <v>22.16</v>
      </c>
      <c r="S498" s="22">
        <v>2557.16</v>
      </c>
    </row>
    <row r="499" spans="1:19" ht="12.75">
      <c r="A499" s="39"/>
      <c r="B499" s="39"/>
      <c r="C499" s="39"/>
      <c r="D499" s="39"/>
      <c r="E499" s="39"/>
      <c r="F499" s="39"/>
      <c r="G499" s="39"/>
      <c r="H499" s="39" t="s">
        <v>205</v>
      </c>
      <c r="I499" s="40">
        <v>44876</v>
      </c>
      <c r="J499" s="39" t="s">
        <v>788</v>
      </c>
      <c r="K499" s="39"/>
      <c r="L499" s="39" t="s">
        <v>464</v>
      </c>
      <c r="M499" s="39" t="s">
        <v>882</v>
      </c>
      <c r="N499" s="39"/>
      <c r="O499" s="44"/>
      <c r="P499" s="39" t="s">
        <v>748</v>
      </c>
      <c r="Q499" s="22">
        <v>22.16</v>
      </c>
      <c r="R499" s="22"/>
      <c r="S499" s="22">
        <v>2535</v>
      </c>
    </row>
    <row r="500" spans="1:19" ht="12.75">
      <c r="A500" s="39"/>
      <c r="B500" s="39"/>
      <c r="C500" s="39"/>
      <c r="D500" s="39"/>
      <c r="E500" s="39"/>
      <c r="F500" s="39"/>
      <c r="G500" s="39"/>
      <c r="H500" s="39" t="s">
        <v>202</v>
      </c>
      <c r="I500" s="40">
        <v>44879</v>
      </c>
      <c r="J500" s="39"/>
      <c r="K500" s="39"/>
      <c r="L500" s="39" t="s">
        <v>459</v>
      </c>
      <c r="M500" s="39"/>
      <c r="N500" s="39"/>
      <c r="O500" s="44"/>
      <c r="P500" s="39" t="s">
        <v>539</v>
      </c>
      <c r="Q500" s="22"/>
      <c r="R500" s="22">
        <v>133.26</v>
      </c>
      <c r="S500" s="22">
        <v>2668.26</v>
      </c>
    </row>
    <row r="501" spans="1:19" ht="12.75">
      <c r="A501" s="39"/>
      <c r="B501" s="39"/>
      <c r="C501" s="39"/>
      <c r="D501" s="39"/>
      <c r="E501" s="39"/>
      <c r="F501" s="39"/>
      <c r="G501" s="39"/>
      <c r="H501" s="39" t="s">
        <v>205</v>
      </c>
      <c r="I501" s="40">
        <v>44879</v>
      </c>
      <c r="J501" s="39" t="s">
        <v>789</v>
      </c>
      <c r="K501" s="39"/>
      <c r="L501" s="39" t="s">
        <v>472</v>
      </c>
      <c r="M501" s="39" t="s">
        <v>885</v>
      </c>
      <c r="N501" s="39"/>
      <c r="O501" s="44"/>
      <c r="P501" s="39" t="s">
        <v>748</v>
      </c>
      <c r="Q501" s="22">
        <v>45</v>
      </c>
      <c r="R501" s="22"/>
      <c r="S501" s="22">
        <v>2623.26</v>
      </c>
    </row>
    <row r="502" spans="1:19" ht="12.75">
      <c r="A502" s="39"/>
      <c r="B502" s="39"/>
      <c r="C502" s="39"/>
      <c r="D502" s="39"/>
      <c r="E502" s="39"/>
      <c r="F502" s="39"/>
      <c r="G502" s="39"/>
      <c r="H502" s="39" t="s">
        <v>202</v>
      </c>
      <c r="I502" s="40">
        <v>44880</v>
      </c>
      <c r="J502" s="39" t="s">
        <v>652</v>
      </c>
      <c r="K502" s="39"/>
      <c r="L502" s="39" t="s">
        <v>472</v>
      </c>
      <c r="M502" s="39" t="s">
        <v>901</v>
      </c>
      <c r="N502" s="39"/>
      <c r="O502" s="44"/>
      <c r="P502" s="39" t="s">
        <v>540</v>
      </c>
      <c r="Q502" s="22"/>
      <c r="R502" s="22">
        <v>51.6</v>
      </c>
      <c r="S502" s="22">
        <v>2674.86</v>
      </c>
    </row>
    <row r="503" spans="1:19" ht="12.75">
      <c r="A503" s="39"/>
      <c r="B503" s="39"/>
      <c r="C503" s="39"/>
      <c r="D503" s="39"/>
      <c r="E503" s="39"/>
      <c r="F503" s="39"/>
      <c r="G503" s="39"/>
      <c r="H503" s="39" t="s">
        <v>202</v>
      </c>
      <c r="I503" s="40">
        <v>44883</v>
      </c>
      <c r="J503" s="39" t="s">
        <v>598</v>
      </c>
      <c r="K503" s="39"/>
      <c r="L503" s="39" t="s">
        <v>446</v>
      </c>
      <c r="M503" s="39"/>
      <c r="N503" s="39"/>
      <c r="O503" s="44"/>
      <c r="P503" s="39" t="s">
        <v>495</v>
      </c>
      <c r="Q503" s="22"/>
      <c r="R503" s="22">
        <v>699.12</v>
      </c>
      <c r="S503" s="22">
        <v>3373.98</v>
      </c>
    </row>
    <row r="504" spans="1:19" ht="12.75">
      <c r="A504" s="39"/>
      <c r="B504" s="39"/>
      <c r="C504" s="39"/>
      <c r="D504" s="39"/>
      <c r="E504" s="39"/>
      <c r="F504" s="39"/>
      <c r="G504" s="39"/>
      <c r="H504" s="39" t="s">
        <v>205</v>
      </c>
      <c r="I504" s="40">
        <v>44890</v>
      </c>
      <c r="J504" s="39" t="s">
        <v>790</v>
      </c>
      <c r="K504" s="39"/>
      <c r="L504" s="39" t="s">
        <v>459</v>
      </c>
      <c r="M504" s="39" t="s">
        <v>884</v>
      </c>
      <c r="N504" s="39"/>
      <c r="O504" s="44"/>
      <c r="P504" s="39" t="s">
        <v>748</v>
      </c>
      <c r="Q504" s="22">
        <v>133.26</v>
      </c>
      <c r="R504" s="22"/>
      <c r="S504" s="22">
        <v>3240.72</v>
      </c>
    </row>
    <row r="505" spans="1:19" ht="12.75">
      <c r="A505" s="39"/>
      <c r="B505" s="39"/>
      <c r="C505" s="39"/>
      <c r="D505" s="39"/>
      <c r="E505" s="39"/>
      <c r="F505" s="39"/>
      <c r="G505" s="39"/>
      <c r="H505" s="39" t="s">
        <v>205</v>
      </c>
      <c r="I505" s="40">
        <v>44896</v>
      </c>
      <c r="J505" s="39" t="s">
        <v>791</v>
      </c>
      <c r="K505" s="39"/>
      <c r="L505" s="39" t="s">
        <v>446</v>
      </c>
      <c r="M505" s="39"/>
      <c r="N505" s="39"/>
      <c r="O505" s="44"/>
      <c r="P505" s="39" t="s">
        <v>748</v>
      </c>
      <c r="Q505" s="22">
        <v>699.12</v>
      </c>
      <c r="R505" s="22"/>
      <c r="S505" s="22">
        <v>2541.6</v>
      </c>
    </row>
    <row r="506" spans="1:19" ht="12.75">
      <c r="A506" s="39"/>
      <c r="B506" s="39"/>
      <c r="C506" s="39"/>
      <c r="D506" s="39"/>
      <c r="E506" s="39"/>
      <c r="F506" s="39"/>
      <c r="G506" s="39"/>
      <c r="H506" s="39" t="s">
        <v>202</v>
      </c>
      <c r="I506" s="40">
        <v>44899</v>
      </c>
      <c r="J506" s="39" t="s">
        <v>653</v>
      </c>
      <c r="K506" s="39"/>
      <c r="L506" s="39" t="s">
        <v>464</v>
      </c>
      <c r="M506" s="39" t="s">
        <v>743</v>
      </c>
      <c r="N506" s="39"/>
      <c r="O506" s="44"/>
      <c r="P506" s="39" t="s">
        <v>541</v>
      </c>
      <c r="Q506" s="22"/>
      <c r="R506" s="22">
        <v>24.07</v>
      </c>
      <c r="S506" s="22">
        <v>2565.67</v>
      </c>
    </row>
    <row r="507" spans="1:19" ht="12.75">
      <c r="A507" s="39"/>
      <c r="B507" s="39"/>
      <c r="C507" s="39"/>
      <c r="D507" s="39"/>
      <c r="E507" s="39"/>
      <c r="F507" s="39"/>
      <c r="G507" s="39"/>
      <c r="H507" s="39" t="s">
        <v>205</v>
      </c>
      <c r="I507" s="40">
        <v>44904</v>
      </c>
      <c r="J507" s="39" t="s">
        <v>792</v>
      </c>
      <c r="K507" s="39"/>
      <c r="L507" s="39" t="s">
        <v>472</v>
      </c>
      <c r="M507" s="39" t="s">
        <v>885</v>
      </c>
      <c r="N507" s="39"/>
      <c r="O507" s="44"/>
      <c r="P507" s="39" t="s">
        <v>748</v>
      </c>
      <c r="Q507" s="22">
        <v>51.6</v>
      </c>
      <c r="R507" s="22"/>
      <c r="S507" s="22">
        <v>2514.07</v>
      </c>
    </row>
    <row r="508" spans="1:19" ht="12.75">
      <c r="A508" s="39"/>
      <c r="B508" s="39"/>
      <c r="C508" s="39"/>
      <c r="D508" s="39"/>
      <c r="E508" s="39"/>
      <c r="F508" s="39"/>
      <c r="G508" s="39"/>
      <c r="H508" s="39" t="s">
        <v>202</v>
      </c>
      <c r="I508" s="40">
        <v>44909</v>
      </c>
      <c r="J508" s="39"/>
      <c r="K508" s="39"/>
      <c r="L508" s="39" t="s">
        <v>459</v>
      </c>
      <c r="M508" s="39"/>
      <c r="N508" s="39"/>
      <c r="O508" s="44"/>
      <c r="P508" s="39" t="s">
        <v>539</v>
      </c>
      <c r="Q508" s="22"/>
      <c r="R508" s="22">
        <v>143.33</v>
      </c>
      <c r="S508" s="22">
        <v>2657.4</v>
      </c>
    </row>
    <row r="509" spans="1:19" ht="12.75">
      <c r="A509" s="39"/>
      <c r="B509" s="39"/>
      <c r="C509" s="39"/>
      <c r="D509" s="39"/>
      <c r="E509" s="39"/>
      <c r="F509" s="39"/>
      <c r="G509" s="39"/>
      <c r="H509" s="39" t="s">
        <v>202</v>
      </c>
      <c r="I509" s="40">
        <v>44910</v>
      </c>
      <c r="J509" s="39" t="s">
        <v>653</v>
      </c>
      <c r="K509" s="39"/>
      <c r="L509" s="39" t="s">
        <v>472</v>
      </c>
      <c r="M509" s="39" t="s">
        <v>901</v>
      </c>
      <c r="N509" s="39"/>
      <c r="O509" s="44"/>
      <c r="P509" s="39" t="s">
        <v>540</v>
      </c>
      <c r="Q509" s="22"/>
      <c r="R509" s="22">
        <v>74.16</v>
      </c>
      <c r="S509" s="22">
        <v>2731.56</v>
      </c>
    </row>
    <row r="510" spans="1:19" ht="12.75">
      <c r="A510" s="39"/>
      <c r="B510" s="39"/>
      <c r="C510" s="39"/>
      <c r="D510" s="39"/>
      <c r="E510" s="39"/>
      <c r="F510" s="39"/>
      <c r="G510" s="39"/>
      <c r="H510" s="39" t="s">
        <v>202</v>
      </c>
      <c r="I510" s="40">
        <v>44911</v>
      </c>
      <c r="J510" s="39" t="s">
        <v>583</v>
      </c>
      <c r="K510" s="39"/>
      <c r="L510" s="39" t="s">
        <v>446</v>
      </c>
      <c r="M510" s="39"/>
      <c r="N510" s="39"/>
      <c r="O510" s="44"/>
      <c r="P510" s="39" t="s">
        <v>495</v>
      </c>
      <c r="Q510" s="22"/>
      <c r="R510" s="22">
        <v>699.12</v>
      </c>
      <c r="S510" s="22">
        <v>3430.68</v>
      </c>
    </row>
    <row r="511" spans="1:19" ht="12.75">
      <c r="A511" s="39"/>
      <c r="B511" s="39"/>
      <c r="C511" s="39"/>
      <c r="D511" s="39"/>
      <c r="E511" s="39"/>
      <c r="F511" s="39"/>
      <c r="G511" s="39"/>
      <c r="H511" s="39" t="s">
        <v>205</v>
      </c>
      <c r="I511" s="40">
        <v>44911</v>
      </c>
      <c r="J511" s="39" t="s">
        <v>793</v>
      </c>
      <c r="K511" s="39"/>
      <c r="L511" s="39" t="s">
        <v>464</v>
      </c>
      <c r="M511" s="39" t="s">
        <v>882</v>
      </c>
      <c r="N511" s="39"/>
      <c r="O511" s="44"/>
      <c r="P511" s="39" t="s">
        <v>748</v>
      </c>
      <c r="Q511" s="22">
        <v>24.07</v>
      </c>
      <c r="R511" s="22"/>
      <c r="S511" s="22">
        <v>3406.61</v>
      </c>
    </row>
    <row r="512" spans="1:19" ht="12.75">
      <c r="A512" s="39"/>
      <c r="B512" s="39"/>
      <c r="C512" s="39"/>
      <c r="D512" s="39"/>
      <c r="E512" s="39"/>
      <c r="F512" s="39"/>
      <c r="G512" s="39"/>
      <c r="H512" s="39" t="s">
        <v>205</v>
      </c>
      <c r="I512" s="40">
        <v>44915</v>
      </c>
      <c r="J512" s="39" t="s">
        <v>794</v>
      </c>
      <c r="K512" s="39"/>
      <c r="L512" s="39" t="s">
        <v>459</v>
      </c>
      <c r="M512" s="39" t="s">
        <v>884</v>
      </c>
      <c r="N512" s="39"/>
      <c r="O512" s="44"/>
      <c r="P512" s="39" t="s">
        <v>748</v>
      </c>
      <c r="Q512" s="22">
        <v>143.33</v>
      </c>
      <c r="R512" s="22"/>
      <c r="S512" s="22">
        <v>3263.28</v>
      </c>
    </row>
    <row r="513" spans="1:19" ht="12.75">
      <c r="A513" s="39"/>
      <c r="B513" s="39"/>
      <c r="C513" s="39"/>
      <c r="D513" s="39"/>
      <c r="E513" s="39"/>
      <c r="F513" s="39"/>
      <c r="G513" s="39"/>
      <c r="H513" s="39" t="s">
        <v>205</v>
      </c>
      <c r="I513" s="40">
        <v>44927</v>
      </c>
      <c r="J513" s="39" t="s">
        <v>795</v>
      </c>
      <c r="K513" s="39"/>
      <c r="L513" s="39" t="s">
        <v>446</v>
      </c>
      <c r="M513" s="39"/>
      <c r="N513" s="39"/>
      <c r="O513" s="44"/>
      <c r="P513" s="39" t="s">
        <v>748</v>
      </c>
      <c r="Q513" s="22">
        <v>699.12</v>
      </c>
      <c r="R513" s="22"/>
      <c r="S513" s="22">
        <v>2564.16</v>
      </c>
    </row>
    <row r="514" spans="1:19" ht="12.75">
      <c r="A514" s="39"/>
      <c r="B514" s="39"/>
      <c r="C514" s="39"/>
      <c r="D514" s="39"/>
      <c r="E514" s="39"/>
      <c r="F514" s="39"/>
      <c r="G514" s="39"/>
      <c r="H514" s="39" t="s">
        <v>202</v>
      </c>
      <c r="I514" s="40">
        <v>44930</v>
      </c>
      <c r="J514" s="39" t="s">
        <v>654</v>
      </c>
      <c r="K514" s="39"/>
      <c r="L514" s="39" t="s">
        <v>464</v>
      </c>
      <c r="M514" s="39" t="s">
        <v>743</v>
      </c>
      <c r="N514" s="39"/>
      <c r="O514" s="44"/>
      <c r="P514" s="39" t="s">
        <v>541</v>
      </c>
      <c r="Q514" s="22"/>
      <c r="R514" s="22">
        <v>26.89</v>
      </c>
      <c r="S514" s="22">
        <v>2591.05</v>
      </c>
    </row>
    <row r="515" spans="1:19" ht="12.75">
      <c r="A515" s="39"/>
      <c r="B515" s="39"/>
      <c r="C515" s="39"/>
      <c r="D515" s="39"/>
      <c r="E515" s="39"/>
      <c r="F515" s="39"/>
      <c r="G515" s="39"/>
      <c r="H515" s="39" t="s">
        <v>205</v>
      </c>
      <c r="I515" s="40">
        <v>44932</v>
      </c>
      <c r="J515" s="39" t="s">
        <v>796</v>
      </c>
      <c r="K515" s="39"/>
      <c r="L515" s="39" t="s">
        <v>472</v>
      </c>
      <c r="M515" s="39" t="s">
        <v>885</v>
      </c>
      <c r="N515" s="39"/>
      <c r="O515" s="44"/>
      <c r="P515" s="39" t="s">
        <v>748</v>
      </c>
      <c r="Q515" s="22">
        <v>74.16</v>
      </c>
      <c r="R515" s="22"/>
      <c r="S515" s="22">
        <v>2516.89</v>
      </c>
    </row>
    <row r="516" spans="1:19" ht="12.75">
      <c r="A516" s="39"/>
      <c r="B516" s="39"/>
      <c r="C516" s="39"/>
      <c r="D516" s="39"/>
      <c r="E516" s="39"/>
      <c r="F516" s="39"/>
      <c r="G516" s="39"/>
      <c r="H516" s="39" t="s">
        <v>205</v>
      </c>
      <c r="I516" s="40">
        <v>44939</v>
      </c>
      <c r="J516" s="39" t="s">
        <v>797</v>
      </c>
      <c r="K516" s="39"/>
      <c r="L516" s="39" t="s">
        <v>464</v>
      </c>
      <c r="M516" s="39" t="s">
        <v>882</v>
      </c>
      <c r="N516" s="39"/>
      <c r="O516" s="44"/>
      <c r="P516" s="39" t="s">
        <v>748</v>
      </c>
      <c r="Q516" s="22">
        <v>26.89</v>
      </c>
      <c r="R516" s="22"/>
      <c r="S516" s="22">
        <v>2490</v>
      </c>
    </row>
    <row r="517" spans="1:19" ht="12.75">
      <c r="A517" s="39"/>
      <c r="B517" s="39"/>
      <c r="C517" s="39"/>
      <c r="D517" s="39"/>
      <c r="E517" s="39"/>
      <c r="F517" s="39"/>
      <c r="G517" s="39"/>
      <c r="H517" s="39" t="s">
        <v>202</v>
      </c>
      <c r="I517" s="40">
        <v>44940</v>
      </c>
      <c r="J517" s="39"/>
      <c r="K517" s="39"/>
      <c r="L517" s="39" t="s">
        <v>459</v>
      </c>
      <c r="M517" s="39"/>
      <c r="N517" s="39"/>
      <c r="O517" s="44"/>
      <c r="P517" s="39" t="s">
        <v>539</v>
      </c>
      <c r="Q517" s="22"/>
      <c r="R517" s="22">
        <v>156.22</v>
      </c>
      <c r="S517" s="22">
        <v>2646.22</v>
      </c>
    </row>
    <row r="518" spans="1:19" ht="12.75">
      <c r="A518" s="39"/>
      <c r="B518" s="39"/>
      <c r="C518" s="39"/>
      <c r="D518" s="39"/>
      <c r="E518" s="39"/>
      <c r="F518" s="39"/>
      <c r="G518" s="39"/>
      <c r="H518" s="39" t="s">
        <v>202</v>
      </c>
      <c r="I518" s="40">
        <v>44941</v>
      </c>
      <c r="J518" s="39" t="s">
        <v>654</v>
      </c>
      <c r="K518" s="39"/>
      <c r="L518" s="39" t="s">
        <v>472</v>
      </c>
      <c r="M518" s="39" t="s">
        <v>901</v>
      </c>
      <c r="N518" s="39"/>
      <c r="O518" s="44"/>
      <c r="P518" s="39" t="s">
        <v>540</v>
      </c>
      <c r="Q518" s="22"/>
      <c r="R518" s="22">
        <v>66.56</v>
      </c>
      <c r="S518" s="22">
        <v>2712.78</v>
      </c>
    </row>
    <row r="519" spans="1:19" ht="12.75">
      <c r="A519" s="39"/>
      <c r="B519" s="39"/>
      <c r="C519" s="39"/>
      <c r="D519" s="39"/>
      <c r="E519" s="39"/>
      <c r="F519" s="39"/>
      <c r="G519" s="39"/>
      <c r="H519" s="39" t="s">
        <v>202</v>
      </c>
      <c r="I519" s="40">
        <v>44942</v>
      </c>
      <c r="J519" s="39" t="s">
        <v>599</v>
      </c>
      <c r="K519" s="39"/>
      <c r="L519" s="39" t="s">
        <v>446</v>
      </c>
      <c r="M519" s="39"/>
      <c r="N519" s="39"/>
      <c r="O519" s="44"/>
      <c r="P519" s="39" t="s">
        <v>495</v>
      </c>
      <c r="Q519" s="22"/>
      <c r="R519" s="22">
        <v>699.12</v>
      </c>
      <c r="S519" s="22">
        <v>3411.9</v>
      </c>
    </row>
    <row r="520" spans="1:19" ht="12.75">
      <c r="A520" s="39"/>
      <c r="B520" s="39"/>
      <c r="C520" s="39"/>
      <c r="D520" s="39"/>
      <c r="E520" s="39"/>
      <c r="F520" s="39"/>
      <c r="G520" s="39"/>
      <c r="H520" s="39" t="s">
        <v>205</v>
      </c>
      <c r="I520" s="40">
        <v>44946</v>
      </c>
      <c r="J520" s="39" t="s">
        <v>798</v>
      </c>
      <c r="K520" s="39"/>
      <c r="L520" s="39" t="s">
        <v>459</v>
      </c>
      <c r="M520" s="39" t="s">
        <v>884</v>
      </c>
      <c r="N520" s="39"/>
      <c r="O520" s="44"/>
      <c r="P520" s="39" t="s">
        <v>748</v>
      </c>
      <c r="Q520" s="22">
        <v>156.22</v>
      </c>
      <c r="R520" s="22"/>
      <c r="S520" s="22">
        <v>3255.68</v>
      </c>
    </row>
    <row r="521" spans="1:19" ht="12.75">
      <c r="A521" s="39"/>
      <c r="B521" s="39"/>
      <c r="C521" s="39"/>
      <c r="D521" s="39"/>
      <c r="E521" s="39"/>
      <c r="F521" s="39"/>
      <c r="G521" s="39"/>
      <c r="H521" s="39" t="s">
        <v>205</v>
      </c>
      <c r="I521" s="40">
        <v>44949</v>
      </c>
      <c r="J521" s="39" t="s">
        <v>799</v>
      </c>
      <c r="K521" s="39"/>
      <c r="L521" s="39" t="s">
        <v>690</v>
      </c>
      <c r="M521" s="39" t="s">
        <v>888</v>
      </c>
      <c r="N521" s="39"/>
      <c r="O521" s="44"/>
      <c r="P521" s="39" t="s">
        <v>748</v>
      </c>
      <c r="Q521" s="22">
        <v>2380</v>
      </c>
      <c r="R521" s="22"/>
      <c r="S521" s="22">
        <v>875.68</v>
      </c>
    </row>
    <row r="522" spans="1:19" ht="12.75">
      <c r="A522" s="39"/>
      <c r="B522" s="39"/>
      <c r="C522" s="39"/>
      <c r="D522" s="39"/>
      <c r="E522" s="39"/>
      <c r="F522" s="39"/>
      <c r="G522" s="39"/>
      <c r="H522" s="39" t="s">
        <v>205</v>
      </c>
      <c r="I522" s="40">
        <v>44958</v>
      </c>
      <c r="J522" s="39" t="s">
        <v>800</v>
      </c>
      <c r="K522" s="39"/>
      <c r="L522" s="39" t="s">
        <v>446</v>
      </c>
      <c r="M522" s="39"/>
      <c r="N522" s="39"/>
      <c r="O522" s="44"/>
      <c r="P522" s="39" t="s">
        <v>748</v>
      </c>
      <c r="Q522" s="22">
        <v>699.12</v>
      </c>
      <c r="R522" s="22"/>
      <c r="S522" s="22">
        <v>176.56</v>
      </c>
    </row>
    <row r="523" spans="1:19" ht="12.75">
      <c r="A523" s="39"/>
      <c r="B523" s="39"/>
      <c r="C523" s="39"/>
      <c r="D523" s="39"/>
      <c r="E523" s="39"/>
      <c r="F523" s="39"/>
      <c r="G523" s="39"/>
      <c r="H523" s="39" t="s">
        <v>202</v>
      </c>
      <c r="I523" s="40">
        <v>44961</v>
      </c>
      <c r="J523" s="39" t="s">
        <v>655</v>
      </c>
      <c r="K523" s="39"/>
      <c r="L523" s="39" t="s">
        <v>464</v>
      </c>
      <c r="M523" s="39" t="s">
        <v>743</v>
      </c>
      <c r="N523" s="39"/>
      <c r="O523" s="44"/>
      <c r="P523" s="39" t="s">
        <v>541</v>
      </c>
      <c r="Q523" s="22"/>
      <c r="R523" s="22">
        <v>27.8</v>
      </c>
      <c r="S523" s="22">
        <v>204.36</v>
      </c>
    </row>
    <row r="524" spans="1:19" ht="12.75">
      <c r="A524" s="39"/>
      <c r="B524" s="39"/>
      <c r="C524" s="39"/>
      <c r="D524" s="39"/>
      <c r="E524" s="39"/>
      <c r="F524" s="39"/>
      <c r="G524" s="39"/>
      <c r="H524" s="39" t="s">
        <v>205</v>
      </c>
      <c r="I524" s="40">
        <v>44964</v>
      </c>
      <c r="J524" s="39" t="s">
        <v>801</v>
      </c>
      <c r="K524" s="39"/>
      <c r="L524" s="39" t="s">
        <v>472</v>
      </c>
      <c r="M524" s="39" t="s">
        <v>885</v>
      </c>
      <c r="N524" s="39"/>
      <c r="O524" s="44"/>
      <c r="P524" s="39" t="s">
        <v>748</v>
      </c>
      <c r="Q524" s="22">
        <v>66.56</v>
      </c>
      <c r="R524" s="22"/>
      <c r="S524" s="22">
        <v>137.8</v>
      </c>
    </row>
    <row r="525" spans="1:19" ht="12.75">
      <c r="A525" s="39"/>
      <c r="B525" s="39"/>
      <c r="C525" s="39"/>
      <c r="D525" s="39"/>
      <c r="E525" s="39"/>
      <c r="F525" s="39"/>
      <c r="G525" s="39"/>
      <c r="H525" s="39" t="s">
        <v>202</v>
      </c>
      <c r="I525" s="40">
        <v>44971</v>
      </c>
      <c r="J525" s="39"/>
      <c r="K525" s="39"/>
      <c r="L525" s="39" t="s">
        <v>459</v>
      </c>
      <c r="M525" s="39"/>
      <c r="N525" s="39"/>
      <c r="O525" s="44"/>
      <c r="P525" s="39" t="s">
        <v>539</v>
      </c>
      <c r="Q525" s="22"/>
      <c r="R525" s="22">
        <v>122.51</v>
      </c>
      <c r="S525" s="22">
        <v>260.31</v>
      </c>
    </row>
    <row r="526" spans="1:19" ht="12.75">
      <c r="A526" s="39"/>
      <c r="B526" s="39"/>
      <c r="C526" s="39"/>
      <c r="D526" s="39"/>
      <c r="E526" s="39"/>
      <c r="F526" s="39"/>
      <c r="G526" s="39"/>
      <c r="H526" s="39" t="s">
        <v>205</v>
      </c>
      <c r="I526" s="40">
        <v>44971</v>
      </c>
      <c r="J526" s="39" t="s">
        <v>802</v>
      </c>
      <c r="K526" s="39"/>
      <c r="L526" s="39" t="s">
        <v>464</v>
      </c>
      <c r="M526" s="39" t="s">
        <v>882</v>
      </c>
      <c r="N526" s="39"/>
      <c r="O526" s="44"/>
      <c r="P526" s="39" t="s">
        <v>748</v>
      </c>
      <c r="Q526" s="22">
        <v>27.8</v>
      </c>
      <c r="R526" s="22"/>
      <c r="S526" s="22">
        <v>232.51</v>
      </c>
    </row>
    <row r="527" spans="1:19" ht="12.75">
      <c r="A527" s="39"/>
      <c r="B527" s="39"/>
      <c r="C527" s="39"/>
      <c r="D527" s="39"/>
      <c r="E527" s="39"/>
      <c r="F527" s="39"/>
      <c r="G527" s="39"/>
      <c r="H527" s="39" t="s">
        <v>202</v>
      </c>
      <c r="I527" s="40">
        <v>44972</v>
      </c>
      <c r="J527" s="39" t="s">
        <v>655</v>
      </c>
      <c r="K527" s="39"/>
      <c r="L527" s="39" t="s">
        <v>472</v>
      </c>
      <c r="M527" s="39" t="s">
        <v>901</v>
      </c>
      <c r="N527" s="39"/>
      <c r="O527" s="44"/>
      <c r="P527" s="39" t="s">
        <v>540</v>
      </c>
      <c r="Q527" s="22"/>
      <c r="R527" s="22">
        <v>52.48</v>
      </c>
      <c r="S527" s="22">
        <v>284.99</v>
      </c>
    </row>
    <row r="528" spans="1:19" ht="12.75">
      <c r="A528" s="39"/>
      <c r="B528" s="39"/>
      <c r="C528" s="39"/>
      <c r="D528" s="39"/>
      <c r="E528" s="39"/>
      <c r="F528" s="39"/>
      <c r="G528" s="39"/>
      <c r="H528" s="39" t="s">
        <v>202</v>
      </c>
      <c r="I528" s="40">
        <v>44974</v>
      </c>
      <c r="J528" s="39" t="s">
        <v>633</v>
      </c>
      <c r="K528" s="39"/>
      <c r="L528" s="39" t="s">
        <v>446</v>
      </c>
      <c r="M528" s="39"/>
      <c r="N528" s="39"/>
      <c r="O528" s="44"/>
      <c r="P528" s="39" t="s">
        <v>495</v>
      </c>
      <c r="Q528" s="22"/>
      <c r="R528" s="22">
        <v>699.12</v>
      </c>
      <c r="S528" s="22">
        <v>984.11</v>
      </c>
    </row>
    <row r="529" spans="1:19" ht="12.75">
      <c r="A529" s="39"/>
      <c r="B529" s="39"/>
      <c r="C529" s="39"/>
      <c r="D529" s="39"/>
      <c r="E529" s="39"/>
      <c r="F529" s="39"/>
      <c r="G529" s="39"/>
      <c r="H529" s="39" t="s">
        <v>205</v>
      </c>
      <c r="I529" s="40">
        <v>44981</v>
      </c>
      <c r="J529" s="39" t="s">
        <v>803</v>
      </c>
      <c r="K529" s="39"/>
      <c r="L529" s="39" t="s">
        <v>459</v>
      </c>
      <c r="M529" s="39" t="s">
        <v>884</v>
      </c>
      <c r="N529" s="39"/>
      <c r="O529" s="44"/>
      <c r="P529" s="39" t="s">
        <v>748</v>
      </c>
      <c r="Q529" s="22">
        <v>122.51</v>
      </c>
      <c r="R529" s="22"/>
      <c r="S529" s="22">
        <v>861.6</v>
      </c>
    </row>
    <row r="530" spans="1:19" ht="12.75">
      <c r="A530" s="39"/>
      <c r="B530" s="39"/>
      <c r="C530" s="39"/>
      <c r="D530" s="39"/>
      <c r="E530" s="39"/>
      <c r="F530" s="39"/>
      <c r="G530" s="39"/>
      <c r="H530" s="39" t="s">
        <v>205</v>
      </c>
      <c r="I530" s="40">
        <v>44986</v>
      </c>
      <c r="J530" s="39" t="s">
        <v>804</v>
      </c>
      <c r="K530" s="39"/>
      <c r="L530" s="39" t="s">
        <v>446</v>
      </c>
      <c r="M530" s="39"/>
      <c r="N530" s="39"/>
      <c r="O530" s="44"/>
      <c r="P530" s="39" t="s">
        <v>748</v>
      </c>
      <c r="Q530" s="22">
        <v>699.12</v>
      </c>
      <c r="R530" s="22"/>
      <c r="S530" s="22">
        <v>162.48</v>
      </c>
    </row>
    <row r="531" spans="1:19" ht="12.75">
      <c r="A531" s="39"/>
      <c r="B531" s="39"/>
      <c r="C531" s="39"/>
      <c r="D531" s="39"/>
      <c r="E531" s="39"/>
      <c r="F531" s="39"/>
      <c r="G531" s="39"/>
      <c r="H531" s="39" t="s">
        <v>202</v>
      </c>
      <c r="I531" s="40">
        <v>44989</v>
      </c>
      <c r="J531" s="39" t="s">
        <v>656</v>
      </c>
      <c r="K531" s="39"/>
      <c r="L531" s="39" t="s">
        <v>464</v>
      </c>
      <c r="M531" s="39" t="s">
        <v>743</v>
      </c>
      <c r="N531" s="39"/>
      <c r="O531" s="44"/>
      <c r="P531" s="39" t="s">
        <v>541</v>
      </c>
      <c r="Q531" s="22"/>
      <c r="R531" s="22">
        <v>29.78</v>
      </c>
      <c r="S531" s="22">
        <v>192.26</v>
      </c>
    </row>
    <row r="532" spans="1:19" ht="12.75">
      <c r="A532" s="39"/>
      <c r="B532" s="39"/>
      <c r="C532" s="39"/>
      <c r="D532" s="39"/>
      <c r="E532" s="39"/>
      <c r="F532" s="39"/>
      <c r="G532" s="39"/>
      <c r="H532" s="39" t="s">
        <v>202</v>
      </c>
      <c r="I532" s="40">
        <v>44999</v>
      </c>
      <c r="J532" s="39"/>
      <c r="K532" s="39"/>
      <c r="L532" s="39" t="s">
        <v>459</v>
      </c>
      <c r="M532" s="39"/>
      <c r="N532" s="39"/>
      <c r="O532" s="44"/>
      <c r="P532" s="39" t="s">
        <v>539</v>
      </c>
      <c r="Q532" s="22"/>
      <c r="R532" s="22">
        <v>113.89</v>
      </c>
      <c r="S532" s="22">
        <v>306.15</v>
      </c>
    </row>
    <row r="533" spans="1:19" ht="12.75">
      <c r="A533" s="39"/>
      <c r="B533" s="39"/>
      <c r="C533" s="39"/>
      <c r="D533" s="39"/>
      <c r="E533" s="39"/>
      <c r="F533" s="39"/>
      <c r="G533" s="39"/>
      <c r="H533" s="39" t="s">
        <v>205</v>
      </c>
      <c r="I533" s="40">
        <v>44999</v>
      </c>
      <c r="J533" s="39" t="s">
        <v>805</v>
      </c>
      <c r="K533" s="39"/>
      <c r="L533" s="39" t="s">
        <v>472</v>
      </c>
      <c r="M533" s="39" t="s">
        <v>885</v>
      </c>
      <c r="N533" s="39"/>
      <c r="O533" s="44"/>
      <c r="P533" s="39" t="s">
        <v>748</v>
      </c>
      <c r="Q533" s="22">
        <v>52.48</v>
      </c>
      <c r="R533" s="22"/>
      <c r="S533" s="22">
        <v>253.67</v>
      </c>
    </row>
    <row r="534" spans="1:19" ht="12.75">
      <c r="A534" s="39"/>
      <c r="B534" s="39"/>
      <c r="C534" s="39"/>
      <c r="D534" s="39"/>
      <c r="E534" s="39"/>
      <c r="F534" s="39"/>
      <c r="G534" s="39"/>
      <c r="H534" s="39" t="s">
        <v>205</v>
      </c>
      <c r="I534" s="40">
        <v>44999</v>
      </c>
      <c r="J534" s="39" t="s">
        <v>806</v>
      </c>
      <c r="K534" s="39"/>
      <c r="L534" s="39" t="s">
        <v>464</v>
      </c>
      <c r="M534" s="39" t="s">
        <v>882</v>
      </c>
      <c r="N534" s="39"/>
      <c r="O534" s="44"/>
      <c r="P534" s="39" t="s">
        <v>748</v>
      </c>
      <c r="Q534" s="22">
        <v>29.78</v>
      </c>
      <c r="R534" s="22"/>
      <c r="S534" s="22">
        <v>223.89</v>
      </c>
    </row>
    <row r="535" spans="1:19" ht="12.75">
      <c r="A535" s="39"/>
      <c r="B535" s="39"/>
      <c r="C535" s="39"/>
      <c r="D535" s="39"/>
      <c r="E535" s="39"/>
      <c r="F535" s="39"/>
      <c r="G535" s="39"/>
      <c r="H535" s="39" t="s">
        <v>202</v>
      </c>
      <c r="I535" s="40">
        <v>45000</v>
      </c>
      <c r="J535" s="39" t="s">
        <v>656</v>
      </c>
      <c r="K535" s="39"/>
      <c r="L535" s="39" t="s">
        <v>472</v>
      </c>
      <c r="M535" s="39" t="s">
        <v>901</v>
      </c>
      <c r="N535" s="39"/>
      <c r="O535" s="44"/>
      <c r="P535" s="39" t="s">
        <v>540</v>
      </c>
      <c r="Q535" s="22"/>
      <c r="R535" s="22">
        <v>72.74</v>
      </c>
      <c r="S535" s="22">
        <v>296.63</v>
      </c>
    </row>
    <row r="536" spans="1:19" ht="12.75">
      <c r="A536" s="39"/>
      <c r="B536" s="39"/>
      <c r="C536" s="39"/>
      <c r="D536" s="39"/>
      <c r="E536" s="39"/>
      <c r="F536" s="39"/>
      <c r="G536" s="39"/>
      <c r="H536" s="39" t="s">
        <v>202</v>
      </c>
      <c r="I536" s="40">
        <v>45002</v>
      </c>
      <c r="J536" s="39" t="s">
        <v>595</v>
      </c>
      <c r="K536" s="39"/>
      <c r="L536" s="39" t="s">
        <v>446</v>
      </c>
      <c r="M536" s="39"/>
      <c r="N536" s="39"/>
      <c r="O536" s="44"/>
      <c r="P536" s="39" t="s">
        <v>495</v>
      </c>
      <c r="Q536" s="22"/>
      <c r="R536" s="22">
        <v>699.12</v>
      </c>
      <c r="S536" s="22">
        <v>995.75</v>
      </c>
    </row>
    <row r="537" spans="1:19" ht="12.75">
      <c r="A537" s="39"/>
      <c r="B537" s="39"/>
      <c r="C537" s="39"/>
      <c r="D537" s="39"/>
      <c r="E537" s="39"/>
      <c r="F537" s="39"/>
      <c r="G537" s="39"/>
      <c r="H537" s="39" t="s">
        <v>205</v>
      </c>
      <c r="I537" s="40">
        <v>45009</v>
      </c>
      <c r="J537" s="39" t="s">
        <v>807</v>
      </c>
      <c r="K537" s="39"/>
      <c r="L537" s="39" t="s">
        <v>459</v>
      </c>
      <c r="M537" s="39" t="s">
        <v>884</v>
      </c>
      <c r="N537" s="39"/>
      <c r="O537" s="44"/>
      <c r="P537" s="39" t="s">
        <v>748</v>
      </c>
      <c r="Q537" s="22">
        <v>113.89</v>
      </c>
      <c r="R537" s="22"/>
      <c r="S537" s="22">
        <v>881.86</v>
      </c>
    </row>
    <row r="538" spans="1:19" ht="12.75">
      <c r="A538" s="39"/>
      <c r="B538" s="39"/>
      <c r="C538" s="39"/>
      <c r="D538" s="39"/>
      <c r="E538" s="39"/>
      <c r="F538" s="39"/>
      <c r="G538" s="39"/>
      <c r="H538" s="39" t="s">
        <v>205</v>
      </c>
      <c r="I538" s="40">
        <v>45017</v>
      </c>
      <c r="J538" s="39" t="s">
        <v>808</v>
      </c>
      <c r="K538" s="39"/>
      <c r="L538" s="39" t="s">
        <v>446</v>
      </c>
      <c r="M538" s="39"/>
      <c r="N538" s="39"/>
      <c r="O538" s="44"/>
      <c r="P538" s="39" t="s">
        <v>748</v>
      </c>
      <c r="Q538" s="22">
        <v>699.12</v>
      </c>
      <c r="R538" s="22"/>
      <c r="S538" s="22">
        <v>182.74</v>
      </c>
    </row>
    <row r="539" spans="1:19" ht="12.75">
      <c r="A539" s="39"/>
      <c r="B539" s="39"/>
      <c r="C539" s="39"/>
      <c r="D539" s="39"/>
      <c r="E539" s="39"/>
      <c r="F539" s="39"/>
      <c r="G539" s="39"/>
      <c r="H539" s="39" t="s">
        <v>205</v>
      </c>
      <c r="I539" s="40">
        <v>45018</v>
      </c>
      <c r="J539" s="39" t="s">
        <v>809</v>
      </c>
      <c r="K539" s="39"/>
      <c r="L539" s="39" t="s">
        <v>698</v>
      </c>
      <c r="M539" s="39" t="s">
        <v>892</v>
      </c>
      <c r="N539" s="39"/>
      <c r="O539" s="44"/>
      <c r="P539" s="39" t="s">
        <v>748</v>
      </c>
      <c r="Q539" s="22">
        <v>1260</v>
      </c>
      <c r="R539" s="22"/>
      <c r="S539" s="22">
        <v>-1077.26</v>
      </c>
    </row>
    <row r="540" spans="1:19" ht="12.75">
      <c r="A540" s="39"/>
      <c r="B540" s="39"/>
      <c r="C540" s="39"/>
      <c r="D540" s="39"/>
      <c r="E540" s="39"/>
      <c r="F540" s="39"/>
      <c r="G540" s="39"/>
      <c r="H540" s="39" t="s">
        <v>202</v>
      </c>
      <c r="I540" s="40">
        <v>45020</v>
      </c>
      <c r="J540" s="39" t="s">
        <v>657</v>
      </c>
      <c r="K540" s="39"/>
      <c r="L540" s="39" t="s">
        <v>464</v>
      </c>
      <c r="M540" s="39" t="s">
        <v>743</v>
      </c>
      <c r="N540" s="39"/>
      <c r="O540" s="44"/>
      <c r="P540" s="39" t="s">
        <v>541</v>
      </c>
      <c r="Q540" s="22"/>
      <c r="R540" s="22">
        <v>33.56</v>
      </c>
      <c r="S540" s="22">
        <v>-1043.7</v>
      </c>
    </row>
    <row r="541" spans="1:19" ht="12.75">
      <c r="A541" s="39"/>
      <c r="B541" s="39"/>
      <c r="C541" s="39"/>
      <c r="D541" s="39"/>
      <c r="E541" s="39"/>
      <c r="F541" s="39"/>
      <c r="G541" s="39"/>
      <c r="H541" s="39" t="s">
        <v>202</v>
      </c>
      <c r="I541" s="40">
        <v>45020</v>
      </c>
      <c r="J541" s="39" t="s">
        <v>640</v>
      </c>
      <c r="K541" s="39"/>
      <c r="L541" s="39" t="s">
        <v>694</v>
      </c>
      <c r="M541" s="39"/>
      <c r="N541" s="39"/>
      <c r="O541" s="44"/>
      <c r="P541" s="39" t="s">
        <v>495</v>
      </c>
      <c r="Q541" s="22"/>
      <c r="R541" s="22">
        <v>117</v>
      </c>
      <c r="S541" s="22">
        <v>-926.7</v>
      </c>
    </row>
    <row r="542" spans="1:19" ht="12.75">
      <c r="A542" s="39"/>
      <c r="B542" s="39"/>
      <c r="C542" s="39"/>
      <c r="D542" s="39"/>
      <c r="E542" s="39"/>
      <c r="F542" s="39"/>
      <c r="G542" s="39"/>
      <c r="H542" s="39" t="s">
        <v>205</v>
      </c>
      <c r="I542" s="40">
        <v>45023</v>
      </c>
      <c r="J542" s="39" t="s">
        <v>810</v>
      </c>
      <c r="K542" s="39"/>
      <c r="L542" s="39" t="s">
        <v>472</v>
      </c>
      <c r="M542" s="39" t="s">
        <v>885</v>
      </c>
      <c r="N542" s="39"/>
      <c r="O542" s="44"/>
      <c r="P542" s="39" t="s">
        <v>748</v>
      </c>
      <c r="Q542" s="22">
        <v>72.74</v>
      </c>
      <c r="R542" s="22"/>
      <c r="S542" s="22">
        <v>-999.44</v>
      </c>
    </row>
    <row r="543" spans="1:19" ht="12.75">
      <c r="A543" s="39"/>
      <c r="B543" s="39"/>
      <c r="C543" s="39"/>
      <c r="D543" s="39"/>
      <c r="E543" s="39"/>
      <c r="F543" s="39"/>
      <c r="G543" s="39"/>
      <c r="H543" s="39" t="s">
        <v>202</v>
      </c>
      <c r="I543" s="40">
        <v>45024</v>
      </c>
      <c r="J543" s="39"/>
      <c r="K543" s="39"/>
      <c r="L543" s="39" t="s">
        <v>698</v>
      </c>
      <c r="M543" s="39"/>
      <c r="N543" s="39"/>
      <c r="O543" s="44"/>
      <c r="P543" s="39" t="s">
        <v>495</v>
      </c>
      <c r="Q543" s="22"/>
      <c r="R543" s="22">
        <v>1260</v>
      </c>
      <c r="S543" s="22">
        <v>260.56</v>
      </c>
    </row>
    <row r="544" spans="1:19" ht="12.75">
      <c r="A544" s="39"/>
      <c r="B544" s="39"/>
      <c r="C544" s="39"/>
      <c r="D544" s="39"/>
      <c r="E544" s="39"/>
      <c r="F544" s="39"/>
      <c r="G544" s="39"/>
      <c r="H544" s="39" t="s">
        <v>202</v>
      </c>
      <c r="I544" s="40">
        <v>45030</v>
      </c>
      <c r="J544" s="39"/>
      <c r="K544" s="39"/>
      <c r="L544" s="39" t="s">
        <v>459</v>
      </c>
      <c r="M544" s="39"/>
      <c r="N544" s="39"/>
      <c r="O544" s="44"/>
      <c r="P544" s="39" t="s">
        <v>539</v>
      </c>
      <c r="Q544" s="22"/>
      <c r="R544" s="22">
        <v>118.5</v>
      </c>
      <c r="S544" s="22">
        <v>379.06</v>
      </c>
    </row>
    <row r="545" spans="1:19" ht="12.75">
      <c r="A545" s="39"/>
      <c r="B545" s="39"/>
      <c r="C545" s="39"/>
      <c r="D545" s="39"/>
      <c r="E545" s="39"/>
      <c r="F545" s="39"/>
      <c r="G545" s="39"/>
      <c r="H545" s="39" t="s">
        <v>205</v>
      </c>
      <c r="I545" s="40">
        <v>45030</v>
      </c>
      <c r="J545" s="39" t="s">
        <v>811</v>
      </c>
      <c r="K545" s="39"/>
      <c r="L545" s="39" t="s">
        <v>464</v>
      </c>
      <c r="M545" s="39" t="s">
        <v>882</v>
      </c>
      <c r="N545" s="39"/>
      <c r="O545" s="44"/>
      <c r="P545" s="39" t="s">
        <v>748</v>
      </c>
      <c r="Q545" s="22">
        <v>33.56</v>
      </c>
      <c r="R545" s="22"/>
      <c r="S545" s="22">
        <v>345.5</v>
      </c>
    </row>
    <row r="546" spans="1:19" ht="12.75">
      <c r="A546" s="39"/>
      <c r="B546" s="39"/>
      <c r="C546" s="39"/>
      <c r="D546" s="39"/>
      <c r="E546" s="39"/>
      <c r="F546" s="39"/>
      <c r="G546" s="39"/>
      <c r="H546" s="39" t="s">
        <v>205</v>
      </c>
      <c r="I546" s="40">
        <v>45030</v>
      </c>
      <c r="J546" s="39" t="s">
        <v>812</v>
      </c>
      <c r="K546" s="39"/>
      <c r="L546" s="39" t="s">
        <v>694</v>
      </c>
      <c r="M546" s="39" t="s">
        <v>893</v>
      </c>
      <c r="N546" s="39"/>
      <c r="O546" s="44"/>
      <c r="P546" s="39" t="s">
        <v>748</v>
      </c>
      <c r="Q546" s="22">
        <v>117</v>
      </c>
      <c r="R546" s="22"/>
      <c r="S546" s="22">
        <v>228.5</v>
      </c>
    </row>
    <row r="547" spans="1:19" ht="12.75">
      <c r="A547" s="39"/>
      <c r="B547" s="39"/>
      <c r="C547" s="39"/>
      <c r="D547" s="39"/>
      <c r="E547" s="39"/>
      <c r="F547" s="39"/>
      <c r="G547" s="39"/>
      <c r="H547" s="39" t="s">
        <v>202</v>
      </c>
      <c r="I547" s="40">
        <v>45031</v>
      </c>
      <c r="J547" s="39" t="s">
        <v>657</v>
      </c>
      <c r="K547" s="39"/>
      <c r="L547" s="39" t="s">
        <v>472</v>
      </c>
      <c r="M547" s="39" t="s">
        <v>901</v>
      </c>
      <c r="N547" s="39"/>
      <c r="O547" s="44"/>
      <c r="P547" s="39" t="s">
        <v>540</v>
      </c>
      <c r="Q547" s="22"/>
      <c r="R547" s="22">
        <v>81.09</v>
      </c>
      <c r="S547" s="22">
        <v>309.59</v>
      </c>
    </row>
    <row r="548" spans="1:19" ht="12.75">
      <c r="A548" s="39"/>
      <c r="B548" s="39"/>
      <c r="C548" s="39"/>
      <c r="D548" s="39"/>
      <c r="E548" s="39"/>
      <c r="F548" s="39"/>
      <c r="G548" s="39"/>
      <c r="H548" s="39" t="s">
        <v>202</v>
      </c>
      <c r="I548" s="40">
        <v>45032</v>
      </c>
      <c r="J548" s="39" t="s">
        <v>600</v>
      </c>
      <c r="K548" s="39"/>
      <c r="L548" s="39" t="s">
        <v>446</v>
      </c>
      <c r="M548" s="39"/>
      <c r="N548" s="39"/>
      <c r="O548" s="44"/>
      <c r="P548" s="39" t="s">
        <v>495</v>
      </c>
      <c r="Q548" s="22"/>
      <c r="R548" s="22">
        <v>699.12</v>
      </c>
      <c r="S548" s="22">
        <v>1008.71</v>
      </c>
    </row>
    <row r="549" spans="1:19" ht="12.75">
      <c r="A549" s="39"/>
      <c r="B549" s="39"/>
      <c r="C549" s="39"/>
      <c r="D549" s="39"/>
      <c r="E549" s="39"/>
      <c r="F549" s="39"/>
      <c r="G549" s="39"/>
      <c r="H549" s="39" t="s">
        <v>205</v>
      </c>
      <c r="I549" s="40">
        <v>45037</v>
      </c>
      <c r="J549" s="39" t="s">
        <v>813</v>
      </c>
      <c r="K549" s="39"/>
      <c r="L549" s="39" t="s">
        <v>459</v>
      </c>
      <c r="M549" s="39" t="s">
        <v>884</v>
      </c>
      <c r="N549" s="39"/>
      <c r="O549" s="44"/>
      <c r="P549" s="39" t="s">
        <v>748</v>
      </c>
      <c r="Q549" s="22">
        <v>118.5</v>
      </c>
      <c r="R549" s="22"/>
      <c r="S549" s="22">
        <v>890.21</v>
      </c>
    </row>
    <row r="550" spans="1:19" ht="12.75">
      <c r="A550" s="39"/>
      <c r="B550" s="39"/>
      <c r="C550" s="39"/>
      <c r="D550" s="39"/>
      <c r="E550" s="39"/>
      <c r="F550" s="39"/>
      <c r="G550" s="39"/>
      <c r="H550" s="39" t="s">
        <v>202</v>
      </c>
      <c r="I550" s="40">
        <v>45040</v>
      </c>
      <c r="J550" s="39"/>
      <c r="K550" s="39"/>
      <c r="L550" s="39" t="s">
        <v>690</v>
      </c>
      <c r="M550" s="39"/>
      <c r="N550" s="39"/>
      <c r="O550" s="44"/>
      <c r="P550" s="39" t="s">
        <v>756</v>
      </c>
      <c r="Q550" s="22"/>
      <c r="R550" s="22">
        <v>350</v>
      </c>
      <c r="S550" s="22">
        <v>1240.21</v>
      </c>
    </row>
    <row r="551" spans="1:19" ht="12.75">
      <c r="A551" s="39"/>
      <c r="B551" s="39"/>
      <c r="C551" s="39"/>
      <c r="D551" s="39"/>
      <c r="E551" s="39"/>
      <c r="F551" s="39"/>
      <c r="G551" s="39"/>
      <c r="H551" s="39" t="s">
        <v>205</v>
      </c>
      <c r="I551" s="40">
        <v>45047</v>
      </c>
      <c r="J551" s="39" t="s">
        <v>814</v>
      </c>
      <c r="K551" s="39"/>
      <c r="L551" s="39" t="s">
        <v>446</v>
      </c>
      <c r="M551" s="39"/>
      <c r="N551" s="39"/>
      <c r="O551" s="44"/>
      <c r="P551" s="39" t="s">
        <v>748</v>
      </c>
      <c r="Q551" s="22">
        <v>699.12</v>
      </c>
      <c r="R551" s="22"/>
      <c r="S551" s="22">
        <v>541.09</v>
      </c>
    </row>
    <row r="552" spans="1:19" ht="12.75">
      <c r="A552" s="39"/>
      <c r="B552" s="39"/>
      <c r="C552" s="39"/>
      <c r="D552" s="39"/>
      <c r="E552" s="39"/>
      <c r="F552" s="39"/>
      <c r="G552" s="39"/>
      <c r="H552" s="39" t="s">
        <v>202</v>
      </c>
      <c r="I552" s="40">
        <v>45050</v>
      </c>
      <c r="J552" s="39" t="s">
        <v>658</v>
      </c>
      <c r="K552" s="39"/>
      <c r="L552" s="39" t="s">
        <v>464</v>
      </c>
      <c r="M552" s="39" t="s">
        <v>743</v>
      </c>
      <c r="N552" s="39"/>
      <c r="O552" s="44"/>
      <c r="P552" s="39" t="s">
        <v>541</v>
      </c>
      <c r="Q552" s="22"/>
      <c r="R552" s="22">
        <v>38.75</v>
      </c>
      <c r="S552" s="22">
        <v>579.84</v>
      </c>
    </row>
    <row r="553" spans="1:19" ht="12.75">
      <c r="A553" s="39"/>
      <c r="B553" s="39"/>
      <c r="C553" s="39"/>
      <c r="D553" s="39"/>
      <c r="E553" s="39"/>
      <c r="F553" s="39"/>
      <c r="G553" s="39"/>
      <c r="H553" s="39" t="s">
        <v>202</v>
      </c>
      <c r="I553" s="40">
        <v>45051</v>
      </c>
      <c r="J553" s="39" t="s">
        <v>648</v>
      </c>
      <c r="K553" s="39"/>
      <c r="L553" s="39" t="s">
        <v>694</v>
      </c>
      <c r="M553" s="39"/>
      <c r="N553" s="39"/>
      <c r="O553" s="44"/>
      <c r="P553" s="39" t="s">
        <v>495</v>
      </c>
      <c r="Q553" s="22"/>
      <c r="R553" s="22">
        <v>542</v>
      </c>
      <c r="S553" s="22">
        <v>1121.84</v>
      </c>
    </row>
    <row r="554" spans="1:19" ht="12.75">
      <c r="A554" s="39"/>
      <c r="B554" s="39"/>
      <c r="C554" s="39"/>
      <c r="D554" s="39"/>
      <c r="E554" s="39"/>
      <c r="F554" s="39"/>
      <c r="G554" s="39"/>
      <c r="H554" s="39" t="s">
        <v>205</v>
      </c>
      <c r="I554" s="40">
        <v>45058</v>
      </c>
      <c r="J554" s="39" t="s">
        <v>816</v>
      </c>
      <c r="K554" s="39"/>
      <c r="L554" s="39" t="s">
        <v>472</v>
      </c>
      <c r="M554" s="39" t="s">
        <v>885</v>
      </c>
      <c r="N554" s="39"/>
      <c r="O554" s="44"/>
      <c r="P554" s="39" t="s">
        <v>748</v>
      </c>
      <c r="Q554" s="22">
        <v>81.09</v>
      </c>
      <c r="R554" s="22"/>
      <c r="S554" s="22">
        <v>1040.75</v>
      </c>
    </row>
    <row r="555" spans="1:19" ht="12.75">
      <c r="A555" s="39"/>
      <c r="B555" s="39"/>
      <c r="C555" s="39"/>
      <c r="D555" s="39"/>
      <c r="E555" s="39"/>
      <c r="F555" s="39"/>
      <c r="G555" s="39"/>
      <c r="H555" s="39" t="s">
        <v>205</v>
      </c>
      <c r="I555" s="40">
        <v>45058</v>
      </c>
      <c r="J555" s="39" t="s">
        <v>817</v>
      </c>
      <c r="K555" s="39"/>
      <c r="L555" s="39" t="s">
        <v>464</v>
      </c>
      <c r="M555" s="39" t="s">
        <v>882</v>
      </c>
      <c r="N555" s="39"/>
      <c r="O555" s="44"/>
      <c r="P555" s="39" t="s">
        <v>748</v>
      </c>
      <c r="Q555" s="22">
        <v>38.75</v>
      </c>
      <c r="R555" s="22"/>
      <c r="S555" s="22">
        <v>1002</v>
      </c>
    </row>
    <row r="556" spans="1:19" ht="12.75">
      <c r="A556" s="39"/>
      <c r="B556" s="39"/>
      <c r="C556" s="39"/>
      <c r="D556" s="39"/>
      <c r="E556" s="39"/>
      <c r="F556" s="39"/>
      <c r="G556" s="39"/>
      <c r="H556" s="39" t="s">
        <v>202</v>
      </c>
      <c r="I556" s="40">
        <v>45059</v>
      </c>
      <c r="J556" s="39"/>
      <c r="K556" s="39"/>
      <c r="L556" s="39" t="s">
        <v>690</v>
      </c>
      <c r="M556" s="39"/>
      <c r="N556" s="39"/>
      <c r="O556" s="44"/>
      <c r="P556" s="39" t="s">
        <v>756</v>
      </c>
      <c r="Q556" s="22"/>
      <c r="R556" s="22">
        <v>1400</v>
      </c>
      <c r="S556" s="22">
        <v>2402</v>
      </c>
    </row>
    <row r="557" spans="1:19" ht="12.75">
      <c r="A557" s="39"/>
      <c r="B557" s="39"/>
      <c r="C557" s="39"/>
      <c r="D557" s="39"/>
      <c r="E557" s="39"/>
      <c r="F557" s="39"/>
      <c r="G557" s="39"/>
      <c r="H557" s="39" t="s">
        <v>202</v>
      </c>
      <c r="I557" s="40">
        <v>45060</v>
      </c>
      <c r="J557" s="39"/>
      <c r="K557" s="39"/>
      <c r="L557" s="39" t="s">
        <v>459</v>
      </c>
      <c r="M557" s="39"/>
      <c r="N557" s="39"/>
      <c r="O557" s="44"/>
      <c r="P557" s="39" t="s">
        <v>539</v>
      </c>
      <c r="Q557" s="22"/>
      <c r="R557" s="22">
        <v>121.46</v>
      </c>
      <c r="S557" s="22">
        <v>2523.46</v>
      </c>
    </row>
    <row r="558" spans="1:19" ht="12.75">
      <c r="A558" s="39"/>
      <c r="B558" s="39"/>
      <c r="C558" s="39"/>
      <c r="D558" s="39"/>
      <c r="E558" s="39"/>
      <c r="F558" s="39"/>
      <c r="G558" s="39"/>
      <c r="H558" s="39" t="s">
        <v>202</v>
      </c>
      <c r="I558" s="40">
        <v>45061</v>
      </c>
      <c r="J558" s="39" t="s">
        <v>658</v>
      </c>
      <c r="K558" s="39"/>
      <c r="L558" s="39" t="s">
        <v>472</v>
      </c>
      <c r="M558" s="39" t="s">
        <v>901</v>
      </c>
      <c r="N558" s="39"/>
      <c r="O558" s="44"/>
      <c r="P558" s="39" t="s">
        <v>540</v>
      </c>
      <c r="Q558" s="22"/>
      <c r="R558" s="22">
        <v>67.55</v>
      </c>
      <c r="S558" s="22">
        <v>2591.01</v>
      </c>
    </row>
    <row r="559" spans="1:19" ht="12.75">
      <c r="A559" s="39"/>
      <c r="B559" s="39"/>
      <c r="C559" s="39"/>
      <c r="D559" s="39"/>
      <c r="E559" s="39"/>
      <c r="F559" s="39"/>
      <c r="G559" s="39"/>
      <c r="H559" s="39" t="s">
        <v>202</v>
      </c>
      <c r="I559" s="40">
        <v>45061</v>
      </c>
      <c r="J559" s="39" t="s">
        <v>634</v>
      </c>
      <c r="K559" s="39"/>
      <c r="L559" s="39" t="s">
        <v>446</v>
      </c>
      <c r="M559" s="39"/>
      <c r="N559" s="39"/>
      <c r="O559" s="44"/>
      <c r="P559" s="39" t="s">
        <v>495</v>
      </c>
      <c r="Q559" s="22"/>
      <c r="R559" s="22">
        <v>699.12</v>
      </c>
      <c r="S559" s="22">
        <v>3290.13</v>
      </c>
    </row>
    <row r="560" spans="1:19" ht="12.75">
      <c r="A560" s="39"/>
      <c r="B560" s="39"/>
      <c r="C560" s="39"/>
      <c r="D560" s="39"/>
      <c r="E560" s="39"/>
      <c r="F560" s="39"/>
      <c r="G560" s="39"/>
      <c r="H560" s="39" t="s">
        <v>205</v>
      </c>
      <c r="I560" s="40">
        <v>45062</v>
      </c>
      <c r="J560" s="39" t="s">
        <v>818</v>
      </c>
      <c r="K560" s="39"/>
      <c r="L560" s="39" t="s">
        <v>694</v>
      </c>
      <c r="M560" s="39" t="s">
        <v>893</v>
      </c>
      <c r="N560" s="39"/>
      <c r="O560" s="44"/>
      <c r="P560" s="39" t="s">
        <v>748</v>
      </c>
      <c r="Q560" s="22">
        <v>542</v>
      </c>
      <c r="R560" s="22"/>
      <c r="S560" s="22">
        <v>2748.13</v>
      </c>
    </row>
    <row r="561" spans="1:19" ht="12.75">
      <c r="A561" s="39"/>
      <c r="B561" s="39"/>
      <c r="C561" s="39"/>
      <c r="D561" s="39"/>
      <c r="E561" s="39"/>
      <c r="F561" s="39"/>
      <c r="G561" s="39"/>
      <c r="H561" s="39" t="s">
        <v>205</v>
      </c>
      <c r="I561" s="40">
        <v>45068</v>
      </c>
      <c r="J561" s="39" t="s">
        <v>819</v>
      </c>
      <c r="K561" s="39"/>
      <c r="L561" s="39" t="s">
        <v>459</v>
      </c>
      <c r="M561" s="39" t="s">
        <v>884</v>
      </c>
      <c r="N561" s="39"/>
      <c r="O561" s="44"/>
      <c r="P561" s="39" t="s">
        <v>748</v>
      </c>
      <c r="Q561" s="22">
        <v>121.46</v>
      </c>
      <c r="R561" s="22"/>
      <c r="S561" s="22">
        <v>2626.67</v>
      </c>
    </row>
    <row r="562" spans="1:19" ht="12.75">
      <c r="A562" s="39"/>
      <c r="B562" s="39"/>
      <c r="C562" s="39"/>
      <c r="D562" s="39"/>
      <c r="E562" s="39"/>
      <c r="F562" s="39"/>
      <c r="G562" s="39"/>
      <c r="H562" s="39" t="s">
        <v>205</v>
      </c>
      <c r="I562" s="40">
        <v>45074</v>
      </c>
      <c r="J562" s="39" t="s">
        <v>820</v>
      </c>
      <c r="K562" s="39"/>
      <c r="L562" s="39" t="s">
        <v>690</v>
      </c>
      <c r="M562" s="39" t="s">
        <v>888</v>
      </c>
      <c r="N562" s="39"/>
      <c r="O562" s="44"/>
      <c r="P562" s="39" t="s">
        <v>748</v>
      </c>
      <c r="Q562" s="22">
        <v>1750</v>
      </c>
      <c r="R562" s="22"/>
      <c r="S562" s="22">
        <v>876.67</v>
      </c>
    </row>
    <row r="563" spans="1:19" ht="12.75">
      <c r="A563" s="39"/>
      <c r="B563" s="39"/>
      <c r="C563" s="39"/>
      <c r="D563" s="39"/>
      <c r="E563" s="39"/>
      <c r="F563" s="39"/>
      <c r="G563" s="39"/>
      <c r="H563" s="39" t="s">
        <v>202</v>
      </c>
      <c r="I563" s="40">
        <v>45081</v>
      </c>
      <c r="J563" s="39" t="s">
        <v>650</v>
      </c>
      <c r="K563" s="39"/>
      <c r="L563" s="39" t="s">
        <v>464</v>
      </c>
      <c r="M563" s="39" t="s">
        <v>743</v>
      </c>
      <c r="N563" s="39"/>
      <c r="O563" s="44"/>
      <c r="P563" s="39" t="s">
        <v>541</v>
      </c>
      <c r="Q563" s="22"/>
      <c r="R563" s="22">
        <v>44.12</v>
      </c>
      <c r="S563" s="22">
        <v>920.79</v>
      </c>
    </row>
    <row r="564" spans="1:19" ht="12.75">
      <c r="A564" s="39"/>
      <c r="B564" s="39"/>
      <c r="C564" s="39"/>
      <c r="D564" s="39"/>
      <c r="E564" s="39"/>
      <c r="F564" s="39"/>
      <c r="G564" s="39"/>
      <c r="H564" s="39" t="s">
        <v>205</v>
      </c>
      <c r="I564" s="40">
        <v>45083</v>
      </c>
      <c r="J564" s="39" t="s">
        <v>821</v>
      </c>
      <c r="K564" s="39"/>
      <c r="L564" s="39" t="s">
        <v>446</v>
      </c>
      <c r="M564" s="39"/>
      <c r="N564" s="39"/>
      <c r="O564" s="44"/>
      <c r="P564" s="39" t="s">
        <v>748</v>
      </c>
      <c r="Q564" s="22">
        <v>699.12</v>
      </c>
      <c r="R564" s="22"/>
      <c r="S564" s="22">
        <v>221.67</v>
      </c>
    </row>
    <row r="565" spans="1:19" ht="12.75">
      <c r="A565" s="39"/>
      <c r="B565" s="39"/>
      <c r="C565" s="39"/>
      <c r="D565" s="39"/>
      <c r="E565" s="39"/>
      <c r="F565" s="39"/>
      <c r="G565" s="39"/>
      <c r="H565" s="39" t="s">
        <v>205</v>
      </c>
      <c r="I565" s="40">
        <v>45086</v>
      </c>
      <c r="J565" s="39" t="s">
        <v>822</v>
      </c>
      <c r="K565" s="39"/>
      <c r="L565" s="39" t="s">
        <v>472</v>
      </c>
      <c r="M565" s="39" t="s">
        <v>885</v>
      </c>
      <c r="N565" s="39"/>
      <c r="O565" s="44"/>
      <c r="P565" s="39" t="s">
        <v>748</v>
      </c>
      <c r="Q565" s="22">
        <v>67.55</v>
      </c>
      <c r="R565" s="22"/>
      <c r="S565" s="22">
        <v>154.12</v>
      </c>
    </row>
    <row r="566" spans="1:19" ht="12.75">
      <c r="A566" s="39"/>
      <c r="B566" s="39"/>
      <c r="C566" s="39"/>
      <c r="D566" s="39"/>
      <c r="E566" s="39"/>
      <c r="F566" s="39"/>
      <c r="G566" s="39"/>
      <c r="H566" s="39" t="s">
        <v>205</v>
      </c>
      <c r="I566" s="40">
        <v>45090</v>
      </c>
      <c r="J566" s="39" t="s">
        <v>823</v>
      </c>
      <c r="K566" s="39"/>
      <c r="L566" s="39" t="s">
        <v>464</v>
      </c>
      <c r="M566" s="39" t="s">
        <v>882</v>
      </c>
      <c r="N566" s="39"/>
      <c r="O566" s="44"/>
      <c r="P566" s="39" t="s">
        <v>748</v>
      </c>
      <c r="Q566" s="22">
        <v>44.12</v>
      </c>
      <c r="R566" s="22"/>
      <c r="S566" s="22">
        <v>110</v>
      </c>
    </row>
    <row r="567" spans="1:19" ht="12.75">
      <c r="A567" s="39"/>
      <c r="B567" s="39"/>
      <c r="C567" s="39"/>
      <c r="D567" s="39"/>
      <c r="E567" s="39"/>
      <c r="F567" s="39"/>
      <c r="G567" s="39"/>
      <c r="H567" s="39" t="s">
        <v>202</v>
      </c>
      <c r="I567" s="40">
        <v>45091</v>
      </c>
      <c r="J567" s="39" t="s">
        <v>650</v>
      </c>
      <c r="K567" s="39"/>
      <c r="L567" s="39" t="s">
        <v>459</v>
      </c>
      <c r="M567" s="39"/>
      <c r="N567" s="39"/>
      <c r="O567" s="44"/>
      <c r="P567" s="39" t="s">
        <v>539</v>
      </c>
      <c r="Q567" s="22"/>
      <c r="R567" s="22">
        <v>125.66</v>
      </c>
      <c r="S567" s="22">
        <v>235.66</v>
      </c>
    </row>
    <row r="568" spans="1:19" ht="12.75">
      <c r="A568" s="39"/>
      <c r="B568" s="39"/>
      <c r="C568" s="39"/>
      <c r="D568" s="39"/>
      <c r="E568" s="39"/>
      <c r="F568" s="39"/>
      <c r="G568" s="39"/>
      <c r="H568" s="39" t="s">
        <v>205</v>
      </c>
      <c r="I568" s="40">
        <v>45091</v>
      </c>
      <c r="J568" s="39" t="s">
        <v>824</v>
      </c>
      <c r="K568" s="39"/>
      <c r="L568" s="39" t="s">
        <v>459</v>
      </c>
      <c r="M568" s="39" t="s">
        <v>884</v>
      </c>
      <c r="N568" s="39"/>
      <c r="O568" s="44"/>
      <c r="P568" s="39" t="s">
        <v>748</v>
      </c>
      <c r="Q568" s="22">
        <v>125.66</v>
      </c>
      <c r="R568" s="22"/>
      <c r="S568" s="22">
        <v>110</v>
      </c>
    </row>
    <row r="569" spans="1:19" ht="12.75">
      <c r="A569" s="39"/>
      <c r="B569" s="39"/>
      <c r="C569" s="39"/>
      <c r="D569" s="39"/>
      <c r="E569" s="39"/>
      <c r="F569" s="39"/>
      <c r="G569" s="39"/>
      <c r="H569" s="39" t="s">
        <v>202</v>
      </c>
      <c r="I569" s="40">
        <v>45092</v>
      </c>
      <c r="J569" s="39" t="s">
        <v>650</v>
      </c>
      <c r="K569" s="39"/>
      <c r="L569" s="39" t="s">
        <v>472</v>
      </c>
      <c r="M569" s="39" t="s">
        <v>901</v>
      </c>
      <c r="N569" s="39"/>
      <c r="O569" s="44"/>
      <c r="P569" s="39" t="s">
        <v>540</v>
      </c>
      <c r="Q569" s="22"/>
      <c r="R569" s="22">
        <v>59.48</v>
      </c>
      <c r="S569" s="22">
        <v>169.48</v>
      </c>
    </row>
    <row r="570" spans="1:19" ht="12.75">
      <c r="A570" s="39"/>
      <c r="B570" s="39"/>
      <c r="C570" s="39"/>
      <c r="D570" s="39"/>
      <c r="E570" s="39"/>
      <c r="F570" s="39"/>
      <c r="G570" s="39"/>
      <c r="H570" s="39" t="s">
        <v>202</v>
      </c>
      <c r="I570" s="40">
        <v>45093</v>
      </c>
      <c r="J570" s="39" t="s">
        <v>635</v>
      </c>
      <c r="K570" s="39"/>
      <c r="L570" s="39" t="s">
        <v>446</v>
      </c>
      <c r="M570" s="39"/>
      <c r="N570" s="39"/>
      <c r="O570" s="44"/>
      <c r="P570" s="39" t="s">
        <v>495</v>
      </c>
      <c r="Q570" s="22"/>
      <c r="R570" s="22">
        <v>699.12</v>
      </c>
      <c r="S570" s="22">
        <v>868.6</v>
      </c>
    </row>
    <row r="571" spans="1:19" ht="12.75">
      <c r="A571" s="39"/>
      <c r="B571" s="39"/>
      <c r="C571" s="39"/>
      <c r="D571" s="39"/>
      <c r="E571" s="39"/>
      <c r="F571" s="39"/>
      <c r="G571" s="39"/>
      <c r="H571" s="39" t="s">
        <v>202</v>
      </c>
      <c r="I571" s="40">
        <v>45102</v>
      </c>
      <c r="J571" s="39"/>
      <c r="K571" s="39"/>
      <c r="L571" s="39" t="s">
        <v>690</v>
      </c>
      <c r="M571" s="39"/>
      <c r="N571" s="39"/>
      <c r="O571" s="44"/>
      <c r="P571" s="39" t="s">
        <v>495</v>
      </c>
      <c r="Q571" s="22"/>
      <c r="R571" s="22">
        <v>565</v>
      </c>
      <c r="S571" s="22">
        <v>1433.6</v>
      </c>
    </row>
    <row r="572" spans="1:19" ht="12.75">
      <c r="A572" s="39"/>
      <c r="B572" s="39"/>
      <c r="C572" s="39"/>
      <c r="D572" s="39"/>
      <c r="E572" s="39"/>
      <c r="F572" s="39"/>
      <c r="G572" s="39"/>
      <c r="H572" s="39" t="s">
        <v>202</v>
      </c>
      <c r="I572" s="40">
        <v>45104</v>
      </c>
      <c r="J572" s="39"/>
      <c r="K572" s="39"/>
      <c r="L572" s="39" t="s">
        <v>698</v>
      </c>
      <c r="M572" s="39"/>
      <c r="N572" s="39"/>
      <c r="O572" s="44"/>
      <c r="P572" s="39" t="s">
        <v>495</v>
      </c>
      <c r="Q572" s="22"/>
      <c r="R572" s="22">
        <v>585</v>
      </c>
      <c r="S572" s="22">
        <v>2018.6</v>
      </c>
    </row>
    <row r="573" spans="1:19" ht="12.75">
      <c r="A573" s="39"/>
      <c r="B573" s="39"/>
      <c r="C573" s="39"/>
      <c r="D573" s="39"/>
      <c r="E573" s="39"/>
      <c r="F573" s="39"/>
      <c r="G573" s="39"/>
      <c r="H573" s="39" t="s">
        <v>205</v>
      </c>
      <c r="I573" s="40">
        <v>45107</v>
      </c>
      <c r="J573" s="39" t="s">
        <v>825</v>
      </c>
      <c r="K573" s="39"/>
      <c r="L573" s="39" t="s">
        <v>690</v>
      </c>
      <c r="M573" s="39" t="s">
        <v>888</v>
      </c>
      <c r="N573" s="39"/>
      <c r="O573" s="44"/>
      <c r="P573" s="39" t="s">
        <v>748</v>
      </c>
      <c r="Q573" s="22">
        <v>565</v>
      </c>
      <c r="R573" s="22"/>
      <c r="S573" s="22">
        <v>1453.6</v>
      </c>
    </row>
    <row r="574" spans="1:19" ht="12.75">
      <c r="A574" s="39"/>
      <c r="B574" s="39"/>
      <c r="C574" s="39"/>
      <c r="D574" s="39"/>
      <c r="E574" s="39"/>
      <c r="F574" s="39"/>
      <c r="G574" s="39"/>
      <c r="H574" s="39" t="s">
        <v>205</v>
      </c>
      <c r="I574" s="40">
        <v>45108</v>
      </c>
      <c r="J574" s="39" t="s">
        <v>826</v>
      </c>
      <c r="K574" s="39"/>
      <c r="L574" s="39" t="s">
        <v>446</v>
      </c>
      <c r="M574" s="39"/>
      <c r="N574" s="39"/>
      <c r="O574" s="44"/>
      <c r="P574" s="39" t="s">
        <v>748</v>
      </c>
      <c r="Q574" s="22">
        <v>699.12</v>
      </c>
      <c r="R574" s="22"/>
      <c r="S574" s="22">
        <v>754.48</v>
      </c>
    </row>
    <row r="575" spans="1:19" ht="12.75">
      <c r="A575" s="39"/>
      <c r="B575" s="39"/>
      <c r="C575" s="39"/>
      <c r="D575" s="39"/>
      <c r="E575" s="39"/>
      <c r="F575" s="39"/>
      <c r="G575" s="39"/>
      <c r="H575" s="39" t="s">
        <v>202</v>
      </c>
      <c r="I575" s="40">
        <v>45111</v>
      </c>
      <c r="J575" s="39" t="s">
        <v>659</v>
      </c>
      <c r="K575" s="39"/>
      <c r="L575" s="39" t="s">
        <v>464</v>
      </c>
      <c r="M575" s="39" t="s">
        <v>743</v>
      </c>
      <c r="N575" s="39"/>
      <c r="O575" s="44"/>
      <c r="P575" s="39" t="s">
        <v>541</v>
      </c>
      <c r="Q575" s="22"/>
      <c r="R575" s="22">
        <v>52.15</v>
      </c>
      <c r="S575" s="22">
        <v>806.63</v>
      </c>
    </row>
    <row r="576" spans="1:19" ht="12.75">
      <c r="A576" s="39"/>
      <c r="B576" s="39"/>
      <c r="C576" s="39"/>
      <c r="D576" s="39"/>
      <c r="E576" s="39"/>
      <c r="F576" s="39"/>
      <c r="G576" s="39"/>
      <c r="H576" s="39" t="s">
        <v>205</v>
      </c>
      <c r="I576" s="40">
        <v>45114</v>
      </c>
      <c r="J576" s="39" t="s">
        <v>827</v>
      </c>
      <c r="K576" s="39"/>
      <c r="L576" s="39" t="s">
        <v>472</v>
      </c>
      <c r="M576" s="39" t="s">
        <v>885</v>
      </c>
      <c r="N576" s="39"/>
      <c r="O576" s="44"/>
      <c r="P576" s="39" t="s">
        <v>748</v>
      </c>
      <c r="Q576" s="22">
        <v>59.48</v>
      </c>
      <c r="R576" s="22"/>
      <c r="S576" s="22">
        <v>747.15</v>
      </c>
    </row>
    <row r="577" spans="1:19" ht="12.75">
      <c r="A577" s="39"/>
      <c r="B577" s="39"/>
      <c r="C577" s="39"/>
      <c r="D577" s="39"/>
      <c r="E577" s="39"/>
      <c r="F577" s="39"/>
      <c r="G577" s="39"/>
      <c r="H577" s="39" t="s">
        <v>202</v>
      </c>
      <c r="I577" s="40">
        <v>45115</v>
      </c>
      <c r="J577" s="39"/>
      <c r="K577" s="39"/>
      <c r="L577" s="39" t="s">
        <v>699</v>
      </c>
      <c r="M577" s="39"/>
      <c r="N577" s="39"/>
      <c r="O577" s="44"/>
      <c r="P577" s="39" t="s">
        <v>534</v>
      </c>
      <c r="Q577" s="22"/>
      <c r="R577" s="22">
        <v>270</v>
      </c>
      <c r="S577" s="22">
        <v>1017.15</v>
      </c>
    </row>
    <row r="578" spans="1:19" ht="12.75">
      <c r="A578" s="39"/>
      <c r="B578" s="39"/>
      <c r="C578" s="39"/>
      <c r="D578" s="39"/>
      <c r="E578" s="39"/>
      <c r="F578" s="39"/>
      <c r="G578" s="39"/>
      <c r="H578" s="39" t="s">
        <v>202</v>
      </c>
      <c r="I578" s="40">
        <v>45121</v>
      </c>
      <c r="J578" s="39"/>
      <c r="K578" s="39"/>
      <c r="L578" s="39" t="s">
        <v>459</v>
      </c>
      <c r="M578" s="39"/>
      <c r="N578" s="39"/>
      <c r="O578" s="44"/>
      <c r="P578" s="39" t="s">
        <v>539</v>
      </c>
      <c r="Q578" s="22"/>
      <c r="R578" s="22">
        <v>141.15</v>
      </c>
      <c r="S578" s="22">
        <v>1158.3</v>
      </c>
    </row>
    <row r="579" spans="1:19" ht="12.75">
      <c r="A579" s="39"/>
      <c r="B579" s="39"/>
      <c r="C579" s="39"/>
      <c r="D579" s="39"/>
      <c r="E579" s="39"/>
      <c r="F579" s="39"/>
      <c r="G579" s="39"/>
      <c r="H579" s="39" t="s">
        <v>205</v>
      </c>
      <c r="I579" s="40">
        <v>45121</v>
      </c>
      <c r="J579" s="39" t="s">
        <v>828</v>
      </c>
      <c r="K579" s="39"/>
      <c r="L579" s="39" t="s">
        <v>464</v>
      </c>
      <c r="M579" s="39" t="s">
        <v>882</v>
      </c>
      <c r="N579" s="39"/>
      <c r="O579" s="44"/>
      <c r="P579" s="39" t="s">
        <v>748</v>
      </c>
      <c r="Q579" s="22">
        <v>52.15</v>
      </c>
      <c r="R579" s="22"/>
      <c r="S579" s="22">
        <v>1106.15</v>
      </c>
    </row>
    <row r="580" spans="1:19" ht="12.75">
      <c r="A580" s="39"/>
      <c r="B580" s="39"/>
      <c r="C580" s="39"/>
      <c r="D580" s="39"/>
      <c r="E580" s="39"/>
      <c r="F580" s="39"/>
      <c r="G580" s="39"/>
      <c r="H580" s="39" t="s">
        <v>202</v>
      </c>
      <c r="I580" s="40">
        <v>45122</v>
      </c>
      <c r="J580" s="39" t="s">
        <v>659</v>
      </c>
      <c r="K580" s="39"/>
      <c r="L580" s="39" t="s">
        <v>472</v>
      </c>
      <c r="M580" s="39" t="s">
        <v>901</v>
      </c>
      <c r="N580" s="39"/>
      <c r="O580" s="44"/>
      <c r="P580" s="39" t="s">
        <v>540</v>
      </c>
      <c r="Q580" s="22"/>
      <c r="R580" s="22">
        <v>45</v>
      </c>
      <c r="S580" s="22">
        <v>1151.15</v>
      </c>
    </row>
    <row r="581" spans="1:19" ht="12.75">
      <c r="A581" s="39"/>
      <c r="B581" s="39"/>
      <c r="C581" s="39"/>
      <c r="D581" s="39"/>
      <c r="E581" s="39"/>
      <c r="F581" s="39"/>
      <c r="G581" s="39"/>
      <c r="H581" s="39" t="s">
        <v>202</v>
      </c>
      <c r="I581" s="40">
        <v>45122</v>
      </c>
      <c r="J581" s="39"/>
      <c r="K581" s="39"/>
      <c r="L581" s="39" t="s">
        <v>880</v>
      </c>
      <c r="M581" s="39"/>
      <c r="N581" s="39"/>
      <c r="O581" s="44"/>
      <c r="P581" s="39" t="s">
        <v>495</v>
      </c>
      <c r="Q581" s="22"/>
      <c r="R581" s="22">
        <v>415</v>
      </c>
      <c r="S581" s="22">
        <v>1566.15</v>
      </c>
    </row>
    <row r="582" spans="1:19" ht="12.75">
      <c r="A582" s="39"/>
      <c r="B582" s="39"/>
      <c r="C582" s="39"/>
      <c r="D582" s="39"/>
      <c r="E582" s="39"/>
      <c r="F582" s="39"/>
      <c r="G582" s="39"/>
      <c r="H582" s="39" t="s">
        <v>202</v>
      </c>
      <c r="I582" s="40">
        <v>45123</v>
      </c>
      <c r="J582" s="39" t="s">
        <v>601</v>
      </c>
      <c r="K582" s="39"/>
      <c r="L582" s="39" t="s">
        <v>446</v>
      </c>
      <c r="M582" s="39"/>
      <c r="N582" s="39"/>
      <c r="O582" s="44"/>
      <c r="P582" s="39" t="s">
        <v>495</v>
      </c>
      <c r="Q582" s="22"/>
      <c r="R582" s="22">
        <v>699.12</v>
      </c>
      <c r="S582" s="22">
        <v>2265.27</v>
      </c>
    </row>
    <row r="583" spans="1:19" ht="12.75">
      <c r="A583" s="39"/>
      <c r="B583" s="39"/>
      <c r="C583" s="39"/>
      <c r="D583" s="39"/>
      <c r="E583" s="39"/>
      <c r="F583" s="39"/>
      <c r="G583" s="39"/>
      <c r="H583" s="39" t="s">
        <v>205</v>
      </c>
      <c r="I583" s="40">
        <v>45128</v>
      </c>
      <c r="J583" s="39" t="s">
        <v>829</v>
      </c>
      <c r="K583" s="39"/>
      <c r="L583" s="39" t="s">
        <v>459</v>
      </c>
      <c r="M583" s="39" t="s">
        <v>884</v>
      </c>
      <c r="N583" s="39"/>
      <c r="O583" s="44"/>
      <c r="P583" s="39" t="s">
        <v>748</v>
      </c>
      <c r="Q583" s="22">
        <v>141.15</v>
      </c>
      <c r="R583" s="22"/>
      <c r="S583" s="22">
        <v>2124.12</v>
      </c>
    </row>
    <row r="584" spans="1:19" ht="12.75">
      <c r="A584" s="39"/>
      <c r="B584" s="39"/>
      <c r="C584" s="39"/>
      <c r="D584" s="39"/>
      <c r="E584" s="39"/>
      <c r="F584" s="39"/>
      <c r="G584" s="39"/>
      <c r="H584" s="39" t="s">
        <v>205</v>
      </c>
      <c r="I584" s="40">
        <v>45131</v>
      </c>
      <c r="J584" s="39" t="s">
        <v>830</v>
      </c>
      <c r="K584" s="39"/>
      <c r="L584" s="39" t="s">
        <v>880</v>
      </c>
      <c r="M584" s="39"/>
      <c r="N584" s="39"/>
      <c r="O584" s="44"/>
      <c r="P584" s="39" t="s">
        <v>748</v>
      </c>
      <c r="Q584" s="22">
        <v>415</v>
      </c>
      <c r="R584" s="22"/>
      <c r="S584" s="22">
        <v>1709.12</v>
      </c>
    </row>
    <row r="585" spans="1:19" ht="12.75">
      <c r="A585" s="39"/>
      <c r="B585" s="39"/>
      <c r="C585" s="39"/>
      <c r="D585" s="39"/>
      <c r="E585" s="39"/>
      <c r="F585" s="39"/>
      <c r="G585" s="39"/>
      <c r="H585" s="39" t="s">
        <v>202</v>
      </c>
      <c r="I585" s="40">
        <v>45137</v>
      </c>
      <c r="J585" s="39"/>
      <c r="K585" s="39"/>
      <c r="L585" s="39" t="s">
        <v>690</v>
      </c>
      <c r="M585" s="39"/>
      <c r="N585" s="39"/>
      <c r="O585" s="44"/>
      <c r="P585" s="39" t="s">
        <v>495</v>
      </c>
      <c r="Q585" s="22"/>
      <c r="R585" s="22">
        <v>1068</v>
      </c>
      <c r="S585" s="22">
        <v>2777.12</v>
      </c>
    </row>
    <row r="586" spans="1:19" ht="12.75">
      <c r="A586" s="39"/>
      <c r="B586" s="39"/>
      <c r="C586" s="39"/>
      <c r="D586" s="39"/>
      <c r="E586" s="39"/>
      <c r="F586" s="39"/>
      <c r="G586" s="39"/>
      <c r="H586" s="39" t="s">
        <v>205</v>
      </c>
      <c r="I586" s="40">
        <v>45138</v>
      </c>
      <c r="J586" s="39" t="s">
        <v>831</v>
      </c>
      <c r="K586" s="39"/>
      <c r="L586" s="39" t="s">
        <v>698</v>
      </c>
      <c r="M586" s="39" t="s">
        <v>892</v>
      </c>
      <c r="N586" s="39"/>
      <c r="O586" s="44"/>
      <c r="P586" s="39" t="s">
        <v>748</v>
      </c>
      <c r="Q586" s="22">
        <v>585</v>
      </c>
      <c r="R586" s="22"/>
      <c r="S586" s="22">
        <v>2192.12</v>
      </c>
    </row>
    <row r="587" spans="1:19" ht="12.75">
      <c r="A587" s="39"/>
      <c r="B587" s="39"/>
      <c r="C587" s="39"/>
      <c r="D587" s="39"/>
      <c r="E587" s="39"/>
      <c r="F587" s="39"/>
      <c r="G587" s="39"/>
      <c r="H587" s="39" t="s">
        <v>205</v>
      </c>
      <c r="I587" s="40">
        <v>45139</v>
      </c>
      <c r="J587" s="39" t="s">
        <v>832</v>
      </c>
      <c r="K587" s="39"/>
      <c r="L587" s="39" t="s">
        <v>446</v>
      </c>
      <c r="M587" s="39"/>
      <c r="N587" s="39"/>
      <c r="O587" s="44"/>
      <c r="P587" s="39" t="s">
        <v>748</v>
      </c>
      <c r="Q587" s="22">
        <v>699.12</v>
      </c>
      <c r="R587" s="22"/>
      <c r="S587" s="22">
        <v>1493</v>
      </c>
    </row>
    <row r="588" spans="1:19" ht="12.75">
      <c r="A588" s="39"/>
      <c r="B588" s="39"/>
      <c r="C588" s="39"/>
      <c r="D588" s="39"/>
      <c r="E588" s="39"/>
      <c r="F588" s="39"/>
      <c r="G588" s="39"/>
      <c r="H588" s="39" t="s">
        <v>202</v>
      </c>
      <c r="I588" s="40">
        <v>45142</v>
      </c>
      <c r="J588" s="39" t="s">
        <v>660</v>
      </c>
      <c r="K588" s="39"/>
      <c r="L588" s="39" t="s">
        <v>464</v>
      </c>
      <c r="M588" s="39" t="s">
        <v>743</v>
      </c>
      <c r="N588" s="39"/>
      <c r="O588" s="44"/>
      <c r="P588" s="39" t="s">
        <v>541</v>
      </c>
      <c r="Q588" s="22"/>
      <c r="R588" s="22">
        <v>57.38</v>
      </c>
      <c r="S588" s="22">
        <v>1550.38</v>
      </c>
    </row>
    <row r="589" spans="1:19" ht="12.75">
      <c r="A589" s="39"/>
      <c r="B589" s="39"/>
      <c r="C589" s="39"/>
      <c r="D589" s="39"/>
      <c r="E589" s="39"/>
      <c r="F589" s="39"/>
      <c r="G589" s="39"/>
      <c r="H589" s="39" t="s">
        <v>205</v>
      </c>
      <c r="I589" s="40">
        <v>45142</v>
      </c>
      <c r="J589" s="39" t="s">
        <v>833</v>
      </c>
      <c r="K589" s="39"/>
      <c r="L589" s="39" t="s">
        <v>699</v>
      </c>
      <c r="M589" s="39" t="s">
        <v>487</v>
      </c>
      <c r="N589" s="39"/>
      <c r="O589" s="44"/>
      <c r="P589" s="39" t="s">
        <v>748</v>
      </c>
      <c r="Q589" s="22">
        <v>270</v>
      </c>
      <c r="R589" s="22"/>
      <c r="S589" s="22">
        <v>1280.38</v>
      </c>
    </row>
    <row r="590" spans="1:19" ht="12.75">
      <c r="A590" s="39"/>
      <c r="B590" s="39"/>
      <c r="C590" s="39"/>
      <c r="D590" s="39"/>
      <c r="E590" s="39"/>
      <c r="F590" s="39"/>
      <c r="G590" s="39"/>
      <c r="H590" s="39" t="s">
        <v>205</v>
      </c>
      <c r="I590" s="40">
        <v>45146</v>
      </c>
      <c r="J590" s="39" t="s">
        <v>834</v>
      </c>
      <c r="K590" s="39"/>
      <c r="L590" s="39" t="s">
        <v>472</v>
      </c>
      <c r="M590" s="39" t="s">
        <v>885</v>
      </c>
      <c r="N590" s="39"/>
      <c r="O590" s="44"/>
      <c r="P590" s="39" t="s">
        <v>748</v>
      </c>
      <c r="Q590" s="22">
        <v>45</v>
      </c>
      <c r="R590" s="22"/>
      <c r="S590" s="22">
        <v>1235.38</v>
      </c>
    </row>
    <row r="591" spans="1:19" ht="12.75">
      <c r="A591" s="39"/>
      <c r="B591" s="39"/>
      <c r="C591" s="39"/>
      <c r="D591" s="39"/>
      <c r="E591" s="39"/>
      <c r="F591" s="39"/>
      <c r="G591" s="39"/>
      <c r="H591" s="39" t="s">
        <v>205</v>
      </c>
      <c r="I591" s="40">
        <v>45149</v>
      </c>
      <c r="J591" s="39" t="s">
        <v>835</v>
      </c>
      <c r="K591" s="39"/>
      <c r="L591" s="39" t="s">
        <v>690</v>
      </c>
      <c r="M591" s="39" t="s">
        <v>888</v>
      </c>
      <c r="N591" s="39"/>
      <c r="O591" s="44"/>
      <c r="P591" s="39" t="s">
        <v>748</v>
      </c>
      <c r="Q591" s="22">
        <v>1068</v>
      </c>
      <c r="R591" s="22"/>
      <c r="S591" s="22">
        <v>167.38</v>
      </c>
    </row>
    <row r="592" spans="1:19" ht="12.75">
      <c r="A592" s="39"/>
      <c r="B592" s="39"/>
      <c r="C592" s="39"/>
      <c r="D592" s="39"/>
      <c r="E592" s="39"/>
      <c r="F592" s="39"/>
      <c r="G592" s="39"/>
      <c r="H592" s="39" t="s">
        <v>202</v>
      </c>
      <c r="I592" s="40">
        <v>45152</v>
      </c>
      <c r="J592" s="39"/>
      <c r="K592" s="39"/>
      <c r="L592" s="39" t="s">
        <v>459</v>
      </c>
      <c r="M592" s="39"/>
      <c r="N592" s="39"/>
      <c r="O592" s="44"/>
      <c r="P592" s="39" t="s">
        <v>539</v>
      </c>
      <c r="Q592" s="22"/>
      <c r="R592" s="22">
        <v>158.74</v>
      </c>
      <c r="S592" s="22">
        <v>326.12</v>
      </c>
    </row>
    <row r="593" spans="1:19" ht="12.75">
      <c r="A593" s="39"/>
      <c r="B593" s="39"/>
      <c r="C593" s="39"/>
      <c r="D593" s="39"/>
      <c r="E593" s="39"/>
      <c r="F593" s="39"/>
      <c r="G593" s="39"/>
      <c r="H593" s="39" t="s">
        <v>202</v>
      </c>
      <c r="I593" s="40">
        <v>45153</v>
      </c>
      <c r="J593" s="39" t="s">
        <v>660</v>
      </c>
      <c r="K593" s="39"/>
      <c r="L593" s="39" t="s">
        <v>472</v>
      </c>
      <c r="M593" s="39" t="s">
        <v>901</v>
      </c>
      <c r="N593" s="39"/>
      <c r="O593" s="44"/>
      <c r="P593" s="39" t="s">
        <v>540</v>
      </c>
      <c r="Q593" s="22"/>
      <c r="R593" s="22">
        <v>45</v>
      </c>
      <c r="S593" s="22">
        <v>371.12</v>
      </c>
    </row>
    <row r="594" spans="1:19" ht="12.75">
      <c r="A594" s="39"/>
      <c r="B594" s="39"/>
      <c r="C594" s="39"/>
      <c r="D594" s="39"/>
      <c r="E594" s="39"/>
      <c r="F594" s="39"/>
      <c r="G594" s="39"/>
      <c r="H594" s="39" t="s">
        <v>202</v>
      </c>
      <c r="I594" s="40">
        <v>45153</v>
      </c>
      <c r="J594" s="39" t="s">
        <v>580</v>
      </c>
      <c r="K594" s="39"/>
      <c r="L594" s="39" t="s">
        <v>446</v>
      </c>
      <c r="M594" s="39"/>
      <c r="N594" s="39"/>
      <c r="O594" s="44"/>
      <c r="P594" s="39" t="s">
        <v>495</v>
      </c>
      <c r="Q594" s="22"/>
      <c r="R594" s="22">
        <v>699.12</v>
      </c>
      <c r="S594" s="22">
        <v>1070.24</v>
      </c>
    </row>
    <row r="595" spans="1:19" ht="12.75">
      <c r="A595" s="39"/>
      <c r="B595" s="39"/>
      <c r="C595" s="39"/>
      <c r="D595" s="39"/>
      <c r="E595" s="39"/>
      <c r="F595" s="39"/>
      <c r="G595" s="39"/>
      <c r="H595" s="39" t="s">
        <v>205</v>
      </c>
      <c r="I595" s="40">
        <v>45153</v>
      </c>
      <c r="J595" s="39" t="s">
        <v>836</v>
      </c>
      <c r="K595" s="39"/>
      <c r="L595" s="39" t="s">
        <v>464</v>
      </c>
      <c r="M595" s="39" t="s">
        <v>882</v>
      </c>
      <c r="N595" s="39"/>
      <c r="O595" s="44"/>
      <c r="P595" s="39" t="s">
        <v>748</v>
      </c>
      <c r="Q595" s="22">
        <v>57.38</v>
      </c>
      <c r="R595" s="22"/>
      <c r="S595" s="22">
        <v>1012.86</v>
      </c>
    </row>
    <row r="596" spans="1:19" ht="12.75">
      <c r="A596" s="39"/>
      <c r="B596" s="39"/>
      <c r="C596" s="39"/>
      <c r="D596" s="39"/>
      <c r="E596" s="39"/>
      <c r="F596" s="39"/>
      <c r="G596" s="39"/>
      <c r="H596" s="39" t="s">
        <v>202</v>
      </c>
      <c r="I596" s="40">
        <v>45157</v>
      </c>
      <c r="J596" s="39"/>
      <c r="K596" s="39"/>
      <c r="L596" s="39" t="s">
        <v>699</v>
      </c>
      <c r="M596" s="39"/>
      <c r="N596" s="39"/>
      <c r="O596" s="44"/>
      <c r="P596" s="39" t="s">
        <v>533</v>
      </c>
      <c r="Q596" s="22"/>
      <c r="R596" s="22">
        <v>847</v>
      </c>
      <c r="S596" s="22">
        <v>1859.86</v>
      </c>
    </row>
    <row r="597" spans="1:19" ht="12.75">
      <c r="A597" s="39"/>
      <c r="B597" s="39"/>
      <c r="C597" s="39"/>
      <c r="D597" s="39"/>
      <c r="E597" s="39"/>
      <c r="F597" s="39"/>
      <c r="G597" s="39"/>
      <c r="H597" s="39" t="s">
        <v>202</v>
      </c>
      <c r="I597" s="40">
        <v>45159</v>
      </c>
      <c r="J597" s="39"/>
      <c r="K597" s="39"/>
      <c r="L597" s="39" t="s">
        <v>694</v>
      </c>
      <c r="M597" s="39"/>
      <c r="N597" s="39"/>
      <c r="O597" s="44"/>
      <c r="P597" s="39" t="s">
        <v>495</v>
      </c>
      <c r="Q597" s="22"/>
      <c r="R597" s="22">
        <v>375</v>
      </c>
      <c r="S597" s="22">
        <v>2234.86</v>
      </c>
    </row>
    <row r="598" spans="1:19" ht="12.75">
      <c r="A598" s="39"/>
      <c r="B598" s="39"/>
      <c r="C598" s="39"/>
      <c r="D598" s="39"/>
      <c r="E598" s="39"/>
      <c r="F598" s="39"/>
      <c r="G598" s="39"/>
      <c r="H598" s="39" t="s">
        <v>202</v>
      </c>
      <c r="I598" s="40">
        <v>45159</v>
      </c>
      <c r="J598" s="39"/>
      <c r="K598" s="39"/>
      <c r="L598" s="39" t="s">
        <v>881</v>
      </c>
      <c r="M598" s="39"/>
      <c r="N598" s="39"/>
      <c r="O598" s="44"/>
      <c r="P598" s="39" t="s">
        <v>495</v>
      </c>
      <c r="Q598" s="22"/>
      <c r="R598" s="22">
        <v>215</v>
      </c>
      <c r="S598" s="22">
        <v>2449.86</v>
      </c>
    </row>
    <row r="599" spans="1:19" ht="12.75">
      <c r="A599" s="39"/>
      <c r="B599" s="39"/>
      <c r="C599" s="39"/>
      <c r="D599" s="39"/>
      <c r="E599" s="39"/>
      <c r="F599" s="39"/>
      <c r="G599" s="39"/>
      <c r="H599" s="39" t="s">
        <v>205</v>
      </c>
      <c r="I599" s="40">
        <v>45160</v>
      </c>
      <c r="J599" s="39" t="s">
        <v>837</v>
      </c>
      <c r="K599" s="39"/>
      <c r="L599" s="39" t="s">
        <v>459</v>
      </c>
      <c r="M599" s="39" t="s">
        <v>884</v>
      </c>
      <c r="N599" s="39"/>
      <c r="O599" s="44"/>
      <c r="P599" s="39" t="s">
        <v>748</v>
      </c>
      <c r="Q599" s="22">
        <v>158.74</v>
      </c>
      <c r="R599" s="22"/>
      <c r="S599" s="22">
        <v>2291.12</v>
      </c>
    </row>
    <row r="600" spans="1:19" ht="12.75">
      <c r="A600" s="39"/>
      <c r="B600" s="39"/>
      <c r="C600" s="39"/>
      <c r="D600" s="39"/>
      <c r="E600" s="39"/>
      <c r="F600" s="39"/>
      <c r="G600" s="39"/>
      <c r="H600" s="39" t="s">
        <v>202</v>
      </c>
      <c r="I600" s="40">
        <v>45160</v>
      </c>
      <c r="J600" s="39"/>
      <c r="K600" s="39"/>
      <c r="L600" s="39" t="s">
        <v>698</v>
      </c>
      <c r="M600" s="39"/>
      <c r="N600" s="39"/>
      <c r="O600" s="44"/>
      <c r="P600" s="39" t="s">
        <v>756</v>
      </c>
      <c r="Q600" s="22"/>
      <c r="R600" s="22">
        <v>127.2</v>
      </c>
      <c r="S600" s="22">
        <v>2418.32</v>
      </c>
    </row>
    <row r="601" spans="1:19" ht="12.75">
      <c r="A601" s="39"/>
      <c r="B601" s="39"/>
      <c r="C601" s="39"/>
      <c r="D601" s="39"/>
      <c r="E601" s="39"/>
      <c r="F601" s="39"/>
      <c r="G601" s="39"/>
      <c r="H601" s="39" t="s">
        <v>205</v>
      </c>
      <c r="I601" s="40">
        <v>45167</v>
      </c>
      <c r="J601" s="39" t="s">
        <v>838</v>
      </c>
      <c r="K601" s="39"/>
      <c r="L601" s="39" t="s">
        <v>694</v>
      </c>
      <c r="M601" s="39" t="s">
        <v>893</v>
      </c>
      <c r="N601" s="39"/>
      <c r="O601" s="44"/>
      <c r="P601" s="39" t="s">
        <v>748</v>
      </c>
      <c r="Q601" s="22">
        <v>375</v>
      </c>
      <c r="R601" s="22"/>
      <c r="S601" s="22">
        <v>2043.32</v>
      </c>
    </row>
    <row r="602" spans="1:19" ht="12.75">
      <c r="A602" s="39"/>
      <c r="B602" s="39"/>
      <c r="C602" s="39"/>
      <c r="D602" s="39"/>
      <c r="E602" s="39"/>
      <c r="F602" s="39"/>
      <c r="G602" s="39"/>
      <c r="H602" s="39" t="s">
        <v>205</v>
      </c>
      <c r="I602" s="40">
        <v>45170</v>
      </c>
      <c r="J602" s="39" t="s">
        <v>839</v>
      </c>
      <c r="K602" s="39"/>
      <c r="L602" s="39" t="s">
        <v>446</v>
      </c>
      <c r="M602" s="39"/>
      <c r="N602" s="39"/>
      <c r="O602" s="44"/>
      <c r="P602" s="39" t="s">
        <v>748</v>
      </c>
      <c r="Q602" s="22">
        <v>699.12</v>
      </c>
      <c r="R602" s="22"/>
      <c r="S602" s="22">
        <v>1344.2</v>
      </c>
    </row>
    <row r="603" spans="1:19" ht="12.75">
      <c r="A603" s="39"/>
      <c r="B603" s="39"/>
      <c r="C603" s="39"/>
      <c r="D603" s="39"/>
      <c r="E603" s="39"/>
      <c r="F603" s="39"/>
      <c r="G603" s="39"/>
      <c r="H603" s="39" t="s">
        <v>202</v>
      </c>
      <c r="I603" s="40">
        <v>45173</v>
      </c>
      <c r="J603" s="39" t="s">
        <v>661</v>
      </c>
      <c r="K603" s="39"/>
      <c r="L603" s="39" t="s">
        <v>464</v>
      </c>
      <c r="M603" s="39" t="s">
        <v>743</v>
      </c>
      <c r="N603" s="39"/>
      <c r="O603" s="44"/>
      <c r="P603" s="39" t="s">
        <v>541</v>
      </c>
      <c r="Q603" s="22"/>
      <c r="R603" s="22">
        <v>54.63</v>
      </c>
      <c r="S603" s="22">
        <v>1398.83</v>
      </c>
    </row>
    <row r="604" spans="1:19" ht="12.75">
      <c r="A604" s="39"/>
      <c r="B604" s="39"/>
      <c r="C604" s="39"/>
      <c r="D604" s="39"/>
      <c r="E604" s="39"/>
      <c r="F604" s="39"/>
      <c r="G604" s="39"/>
      <c r="H604" s="39" t="s">
        <v>205</v>
      </c>
      <c r="I604" s="40">
        <v>45177</v>
      </c>
      <c r="J604" s="39" t="s">
        <v>840</v>
      </c>
      <c r="K604" s="39"/>
      <c r="L604" s="39" t="s">
        <v>472</v>
      </c>
      <c r="M604" s="39" t="s">
        <v>885</v>
      </c>
      <c r="N604" s="39"/>
      <c r="O604" s="44"/>
      <c r="P604" s="39" t="s">
        <v>748</v>
      </c>
      <c r="Q604" s="22">
        <v>45</v>
      </c>
      <c r="R604" s="22"/>
      <c r="S604" s="22">
        <v>1353.83</v>
      </c>
    </row>
    <row r="605" spans="1:19" ht="12.75">
      <c r="A605" s="39"/>
      <c r="B605" s="39"/>
      <c r="C605" s="39"/>
      <c r="D605" s="39"/>
      <c r="E605" s="39"/>
      <c r="F605" s="39"/>
      <c r="G605" s="39"/>
      <c r="H605" s="39" t="s">
        <v>205</v>
      </c>
      <c r="I605" s="40">
        <v>45179</v>
      </c>
      <c r="J605" s="39" t="s">
        <v>841</v>
      </c>
      <c r="K605" s="39"/>
      <c r="L605" s="39" t="s">
        <v>699</v>
      </c>
      <c r="M605" s="39" t="s">
        <v>487</v>
      </c>
      <c r="N605" s="39"/>
      <c r="O605" s="44"/>
      <c r="P605" s="39" t="s">
        <v>748</v>
      </c>
      <c r="Q605" s="22">
        <v>847</v>
      </c>
      <c r="R605" s="22"/>
      <c r="S605" s="22">
        <v>506.83</v>
      </c>
    </row>
    <row r="606" spans="1:19" ht="12.75">
      <c r="A606" s="39"/>
      <c r="B606" s="39"/>
      <c r="C606" s="39"/>
      <c r="D606" s="39"/>
      <c r="E606" s="39"/>
      <c r="F606" s="39"/>
      <c r="G606" s="39"/>
      <c r="H606" s="39" t="s">
        <v>202</v>
      </c>
      <c r="I606" s="40">
        <v>45183</v>
      </c>
      <c r="J606" s="39"/>
      <c r="K606" s="39"/>
      <c r="L606" s="39" t="s">
        <v>459</v>
      </c>
      <c r="M606" s="39"/>
      <c r="N606" s="39"/>
      <c r="O606" s="44"/>
      <c r="P606" s="39" t="s">
        <v>539</v>
      </c>
      <c r="Q606" s="22"/>
      <c r="R606" s="22">
        <v>132.4</v>
      </c>
      <c r="S606" s="22">
        <v>639.23</v>
      </c>
    </row>
    <row r="607" spans="1:19" ht="12.75">
      <c r="A607" s="39"/>
      <c r="B607" s="39"/>
      <c r="C607" s="39"/>
      <c r="D607" s="39"/>
      <c r="E607" s="39"/>
      <c r="F607" s="39"/>
      <c r="G607" s="39"/>
      <c r="H607" s="39" t="s">
        <v>202</v>
      </c>
      <c r="I607" s="40">
        <v>45184</v>
      </c>
      <c r="J607" s="39" t="s">
        <v>661</v>
      </c>
      <c r="K607" s="39"/>
      <c r="L607" s="39" t="s">
        <v>472</v>
      </c>
      <c r="M607" s="39" t="s">
        <v>901</v>
      </c>
      <c r="N607" s="39"/>
      <c r="O607" s="44"/>
      <c r="P607" s="39" t="s">
        <v>540</v>
      </c>
      <c r="Q607" s="22"/>
      <c r="R607" s="22">
        <v>45</v>
      </c>
      <c r="S607" s="22">
        <v>684.23</v>
      </c>
    </row>
    <row r="608" spans="1:19" ht="12.75">
      <c r="A608" s="39"/>
      <c r="B608" s="39"/>
      <c r="C608" s="39"/>
      <c r="D608" s="39"/>
      <c r="E608" s="39"/>
      <c r="F608" s="39"/>
      <c r="G608" s="39"/>
      <c r="H608" s="39" t="s">
        <v>205</v>
      </c>
      <c r="I608" s="40">
        <v>45184</v>
      </c>
      <c r="J608" s="39" t="s">
        <v>842</v>
      </c>
      <c r="K608" s="39"/>
      <c r="L608" s="39" t="s">
        <v>464</v>
      </c>
      <c r="M608" s="39" t="s">
        <v>882</v>
      </c>
      <c r="N608" s="39"/>
      <c r="O608" s="44"/>
      <c r="P608" s="39" t="s">
        <v>748</v>
      </c>
      <c r="Q608" s="22">
        <v>54.63</v>
      </c>
      <c r="R608" s="22"/>
      <c r="S608" s="22">
        <v>629.6</v>
      </c>
    </row>
    <row r="609" spans="1:19" ht="12.75">
      <c r="A609" s="39"/>
      <c r="B609" s="39"/>
      <c r="C609" s="39"/>
      <c r="D609" s="39"/>
      <c r="E609" s="39"/>
      <c r="F609" s="39"/>
      <c r="G609" s="39"/>
      <c r="H609" s="39" t="s">
        <v>202</v>
      </c>
      <c r="I609" s="40">
        <v>45185</v>
      </c>
      <c r="J609" s="39" t="s">
        <v>602</v>
      </c>
      <c r="K609" s="39"/>
      <c r="L609" s="39" t="s">
        <v>446</v>
      </c>
      <c r="M609" s="39"/>
      <c r="N609" s="39"/>
      <c r="O609" s="44"/>
      <c r="P609" s="39" t="s">
        <v>495</v>
      </c>
      <c r="Q609" s="22"/>
      <c r="R609" s="22">
        <v>699.12</v>
      </c>
      <c r="S609" s="22">
        <v>1328.72</v>
      </c>
    </row>
    <row r="610" spans="1:19" ht="12.75">
      <c r="A610" s="39"/>
      <c r="B610" s="39"/>
      <c r="C610" s="39"/>
      <c r="D610" s="39"/>
      <c r="E610" s="39"/>
      <c r="F610" s="39"/>
      <c r="G610" s="39"/>
      <c r="H610" s="39" t="s">
        <v>205</v>
      </c>
      <c r="I610" s="40">
        <v>45185</v>
      </c>
      <c r="J610" s="39" t="s">
        <v>843</v>
      </c>
      <c r="K610" s="39"/>
      <c r="L610" s="39" t="s">
        <v>881</v>
      </c>
      <c r="M610" s="39" t="s">
        <v>894</v>
      </c>
      <c r="N610" s="39"/>
      <c r="O610" s="44"/>
      <c r="P610" s="39" t="s">
        <v>748</v>
      </c>
      <c r="Q610" s="22">
        <v>215</v>
      </c>
      <c r="R610" s="22"/>
      <c r="S610" s="22">
        <v>1113.72</v>
      </c>
    </row>
    <row r="611" spans="1:19" ht="12.75">
      <c r="A611" s="39"/>
      <c r="B611" s="39"/>
      <c r="C611" s="39"/>
      <c r="D611" s="39"/>
      <c r="E611" s="39"/>
      <c r="F611" s="39"/>
      <c r="G611" s="39"/>
      <c r="H611" s="39" t="s">
        <v>205</v>
      </c>
      <c r="I611" s="40">
        <v>45193</v>
      </c>
      <c r="J611" s="39" t="s">
        <v>844</v>
      </c>
      <c r="K611" s="39"/>
      <c r="L611" s="39" t="s">
        <v>459</v>
      </c>
      <c r="M611" s="39" t="s">
        <v>884</v>
      </c>
      <c r="N611" s="39"/>
      <c r="O611" s="44"/>
      <c r="P611" s="39" t="s">
        <v>748</v>
      </c>
      <c r="Q611" s="22">
        <v>132.4</v>
      </c>
      <c r="R611" s="22"/>
      <c r="S611" s="22">
        <v>981.32</v>
      </c>
    </row>
    <row r="612" spans="1:19" ht="13.5" thickBot="1">
      <c r="A612" s="39"/>
      <c r="B612" s="39"/>
      <c r="C612" s="39"/>
      <c r="D612" s="39"/>
      <c r="E612" s="39"/>
      <c r="F612" s="39"/>
      <c r="G612" s="39"/>
      <c r="H612" s="39" t="s">
        <v>202</v>
      </c>
      <c r="I612" s="40">
        <v>45199</v>
      </c>
      <c r="J612" s="39" t="s">
        <v>649</v>
      </c>
      <c r="K612" s="39"/>
      <c r="L612" s="39" t="s">
        <v>700</v>
      </c>
      <c r="M612" s="39"/>
      <c r="N612" s="39"/>
      <c r="O612" s="44"/>
      <c r="P612" s="39" t="s">
        <v>536</v>
      </c>
      <c r="Q612" s="23"/>
      <c r="R612" s="23">
        <v>75</v>
      </c>
      <c r="S612" s="23">
        <v>1056.32</v>
      </c>
    </row>
    <row r="613" spans="1:19" ht="13.5" thickBot="1">
      <c r="A613" s="39"/>
      <c r="B613" s="39"/>
      <c r="C613" s="39"/>
      <c r="D613" s="39"/>
      <c r="E613" s="39" t="s">
        <v>316</v>
      </c>
      <c r="F613" s="39"/>
      <c r="G613" s="39"/>
      <c r="H613" s="39"/>
      <c r="I613" s="40"/>
      <c r="J613" s="39"/>
      <c r="K613" s="39"/>
      <c r="L613" s="39"/>
      <c r="M613" s="39"/>
      <c r="N613" s="39"/>
      <c r="O613" s="45"/>
      <c r="P613" s="39"/>
      <c r="Q613" s="32">
        <f>ROUND(SUM(Q489:Q612),5)</f>
        <v>21480.33</v>
      </c>
      <c r="R613" s="32">
        <f>ROUND(SUM(R489:R612),5)</f>
        <v>19347.53</v>
      </c>
      <c r="S613" s="32">
        <f>S612</f>
        <v>1056.32</v>
      </c>
    </row>
    <row r="614" spans="1:19" ht="12.75">
      <c r="A614" s="39"/>
      <c r="B614" s="39"/>
      <c r="C614" s="39"/>
      <c r="D614" s="39" t="s">
        <v>316</v>
      </c>
      <c r="E614" s="39"/>
      <c r="F614" s="39"/>
      <c r="G614" s="39"/>
      <c r="H614" s="39"/>
      <c r="I614" s="40"/>
      <c r="J614" s="39"/>
      <c r="K614" s="39"/>
      <c r="L614" s="39"/>
      <c r="M614" s="39"/>
      <c r="N614" s="39"/>
      <c r="O614" s="45"/>
      <c r="P614" s="39"/>
      <c r="Q614" s="22">
        <f>Q613</f>
        <v>21480.33</v>
      </c>
      <c r="R614" s="22">
        <f>R613</f>
        <v>19347.53</v>
      </c>
      <c r="S614" s="22">
        <f>S613</f>
        <v>1056.32</v>
      </c>
    </row>
    <row r="615" spans="1:19" ht="12.75">
      <c r="A615" s="16"/>
      <c r="B615" s="16"/>
      <c r="C615" s="16"/>
      <c r="D615" s="16" t="s">
        <v>317</v>
      </c>
      <c r="E615" s="16"/>
      <c r="F615" s="16"/>
      <c r="G615" s="16"/>
      <c r="H615" s="16"/>
      <c r="I615" s="37"/>
      <c r="J615" s="16"/>
      <c r="K615" s="16"/>
      <c r="L615" s="16"/>
      <c r="M615" s="16"/>
      <c r="N615" s="16"/>
      <c r="O615" s="43"/>
      <c r="P615" s="16"/>
      <c r="Q615" s="38"/>
      <c r="R615" s="38"/>
      <c r="S615" s="38">
        <v>99</v>
      </c>
    </row>
    <row r="616" spans="1:19" ht="12.75">
      <c r="A616" s="16"/>
      <c r="B616" s="16"/>
      <c r="C616" s="16"/>
      <c r="D616" s="16"/>
      <c r="E616" s="16" t="s">
        <v>749</v>
      </c>
      <c r="F616" s="16"/>
      <c r="G616" s="16"/>
      <c r="H616" s="16"/>
      <c r="I616" s="37"/>
      <c r="J616" s="16"/>
      <c r="K616" s="16"/>
      <c r="L616" s="16"/>
      <c r="M616" s="16"/>
      <c r="N616" s="16"/>
      <c r="O616" s="43"/>
      <c r="P616" s="16"/>
      <c r="Q616" s="38"/>
      <c r="R616" s="38"/>
      <c r="S616" s="38">
        <v>99</v>
      </c>
    </row>
    <row r="617" spans="1:19" ht="12.75">
      <c r="A617" s="39"/>
      <c r="B617" s="39"/>
      <c r="C617" s="39"/>
      <c r="D617" s="39"/>
      <c r="E617" s="39"/>
      <c r="F617" s="39"/>
      <c r="G617" s="39"/>
      <c r="H617" s="39" t="s">
        <v>204</v>
      </c>
      <c r="I617" s="40">
        <v>44841</v>
      </c>
      <c r="J617" s="39"/>
      <c r="K617" s="39"/>
      <c r="L617" s="39" t="s">
        <v>474</v>
      </c>
      <c r="M617" s="39"/>
      <c r="N617" s="39"/>
      <c r="O617" s="44"/>
      <c r="P617" s="39" t="s">
        <v>519</v>
      </c>
      <c r="Q617" s="22"/>
      <c r="R617" s="22">
        <v>27</v>
      </c>
      <c r="S617" s="22">
        <v>126</v>
      </c>
    </row>
    <row r="618" spans="1:19" ht="12.75">
      <c r="A618" s="39"/>
      <c r="B618" s="39"/>
      <c r="C618" s="39"/>
      <c r="D618" s="39"/>
      <c r="E618" s="39"/>
      <c r="F618" s="39"/>
      <c r="G618" s="39"/>
      <c r="H618" s="39" t="s">
        <v>204</v>
      </c>
      <c r="I618" s="40">
        <v>44848</v>
      </c>
      <c r="J618" s="39"/>
      <c r="K618" s="39"/>
      <c r="L618" s="39" t="s">
        <v>474</v>
      </c>
      <c r="M618" s="39"/>
      <c r="N618" s="39"/>
      <c r="O618" s="44"/>
      <c r="P618" s="39" t="s">
        <v>519</v>
      </c>
      <c r="Q618" s="22"/>
      <c r="R618" s="22">
        <v>22.71</v>
      </c>
      <c r="S618" s="22">
        <v>148.71</v>
      </c>
    </row>
    <row r="619" spans="1:19" ht="12.75">
      <c r="A619" s="39"/>
      <c r="B619" s="39"/>
      <c r="C619" s="39"/>
      <c r="D619" s="39"/>
      <c r="E619" s="39"/>
      <c r="F619" s="39"/>
      <c r="G619" s="39"/>
      <c r="H619" s="39" t="s">
        <v>204</v>
      </c>
      <c r="I619" s="40">
        <v>44855</v>
      </c>
      <c r="J619" s="39"/>
      <c r="K619" s="39"/>
      <c r="L619" s="39" t="s">
        <v>474</v>
      </c>
      <c r="M619" s="39"/>
      <c r="N619" s="39"/>
      <c r="O619" s="44"/>
      <c r="P619" s="39" t="s">
        <v>519</v>
      </c>
      <c r="Q619" s="22"/>
      <c r="R619" s="22">
        <v>22.8</v>
      </c>
      <c r="S619" s="22">
        <v>171.51</v>
      </c>
    </row>
    <row r="620" spans="1:19" ht="12.75">
      <c r="A620" s="39"/>
      <c r="B620" s="39"/>
      <c r="C620" s="39"/>
      <c r="D620" s="39"/>
      <c r="E620" s="39"/>
      <c r="F620" s="39"/>
      <c r="G620" s="39"/>
      <c r="H620" s="39" t="s">
        <v>204</v>
      </c>
      <c r="I620" s="40">
        <v>44862</v>
      </c>
      <c r="J620" s="39"/>
      <c r="K620" s="39"/>
      <c r="L620" s="39" t="s">
        <v>474</v>
      </c>
      <c r="M620" s="39"/>
      <c r="N620" s="39"/>
      <c r="O620" s="44"/>
      <c r="P620" s="39" t="s">
        <v>519</v>
      </c>
      <c r="Q620" s="22"/>
      <c r="R620" s="22">
        <v>26.25</v>
      </c>
      <c r="S620" s="22">
        <v>197.76</v>
      </c>
    </row>
    <row r="621" spans="1:19" ht="12.75">
      <c r="A621" s="39"/>
      <c r="B621" s="39"/>
      <c r="C621" s="39"/>
      <c r="D621" s="39"/>
      <c r="E621" s="39"/>
      <c r="F621" s="39"/>
      <c r="G621" s="39"/>
      <c r="H621" s="39" t="s">
        <v>204</v>
      </c>
      <c r="I621" s="40">
        <v>44869</v>
      </c>
      <c r="J621" s="39"/>
      <c r="K621" s="39"/>
      <c r="L621" s="39" t="s">
        <v>474</v>
      </c>
      <c r="M621" s="39"/>
      <c r="N621" s="39"/>
      <c r="O621" s="44"/>
      <c r="P621" s="39" t="s">
        <v>519</v>
      </c>
      <c r="Q621" s="22"/>
      <c r="R621" s="22">
        <v>19.21</v>
      </c>
      <c r="S621" s="22">
        <v>216.97</v>
      </c>
    </row>
    <row r="622" spans="1:19" ht="12.75">
      <c r="A622" s="39"/>
      <c r="B622" s="39"/>
      <c r="C622" s="39"/>
      <c r="D622" s="39"/>
      <c r="E622" s="39"/>
      <c r="F622" s="39"/>
      <c r="G622" s="39"/>
      <c r="H622" s="39" t="s">
        <v>204</v>
      </c>
      <c r="I622" s="40">
        <v>44876</v>
      </c>
      <c r="J622" s="39"/>
      <c r="K622" s="39"/>
      <c r="L622" s="39" t="s">
        <v>474</v>
      </c>
      <c r="M622" s="39"/>
      <c r="N622" s="39"/>
      <c r="O622" s="44"/>
      <c r="P622" s="39" t="s">
        <v>519</v>
      </c>
      <c r="Q622" s="22"/>
      <c r="R622" s="22">
        <v>27.27</v>
      </c>
      <c r="S622" s="22">
        <v>244.24</v>
      </c>
    </row>
    <row r="623" spans="1:19" ht="12.75">
      <c r="A623" s="39"/>
      <c r="B623" s="39"/>
      <c r="C623" s="39"/>
      <c r="D623" s="39"/>
      <c r="E623" s="39"/>
      <c r="F623" s="39"/>
      <c r="G623" s="39"/>
      <c r="H623" s="39" t="s">
        <v>204</v>
      </c>
      <c r="I623" s="40">
        <v>44883</v>
      </c>
      <c r="J623" s="39"/>
      <c r="K623" s="39"/>
      <c r="L623" s="39" t="s">
        <v>474</v>
      </c>
      <c r="M623" s="39"/>
      <c r="N623" s="39"/>
      <c r="O623" s="44"/>
      <c r="P623" s="39" t="s">
        <v>519</v>
      </c>
      <c r="Q623" s="22"/>
      <c r="R623" s="22">
        <v>26</v>
      </c>
      <c r="S623" s="22">
        <v>270.24</v>
      </c>
    </row>
    <row r="624" spans="1:19" ht="12.75">
      <c r="A624" s="39"/>
      <c r="B624" s="39"/>
      <c r="C624" s="39"/>
      <c r="D624" s="39"/>
      <c r="E624" s="39"/>
      <c r="F624" s="39"/>
      <c r="G624" s="39"/>
      <c r="H624" s="39" t="s">
        <v>204</v>
      </c>
      <c r="I624" s="40">
        <v>44890</v>
      </c>
      <c r="J624" s="39"/>
      <c r="K624" s="39"/>
      <c r="L624" s="39" t="s">
        <v>474</v>
      </c>
      <c r="M624" s="39"/>
      <c r="N624" s="39"/>
      <c r="O624" s="44"/>
      <c r="P624" s="39" t="s">
        <v>519</v>
      </c>
      <c r="Q624" s="22"/>
      <c r="R624" s="22">
        <v>25</v>
      </c>
      <c r="S624" s="22">
        <v>295.24</v>
      </c>
    </row>
    <row r="625" spans="1:19" ht="12.75">
      <c r="A625" s="39"/>
      <c r="B625" s="39"/>
      <c r="C625" s="39"/>
      <c r="D625" s="39"/>
      <c r="E625" s="39"/>
      <c r="F625" s="39"/>
      <c r="G625" s="39"/>
      <c r="H625" s="39" t="s">
        <v>204</v>
      </c>
      <c r="I625" s="40">
        <v>44897</v>
      </c>
      <c r="J625" s="39"/>
      <c r="K625" s="39"/>
      <c r="L625" s="39" t="s">
        <v>474</v>
      </c>
      <c r="M625" s="39"/>
      <c r="N625" s="39"/>
      <c r="O625" s="44"/>
      <c r="P625" s="39" t="s">
        <v>519</v>
      </c>
      <c r="Q625" s="22"/>
      <c r="R625" s="22">
        <v>25</v>
      </c>
      <c r="S625" s="22">
        <v>320.24</v>
      </c>
    </row>
    <row r="626" spans="1:19" ht="12.75">
      <c r="A626" s="39"/>
      <c r="B626" s="39"/>
      <c r="C626" s="39"/>
      <c r="D626" s="39"/>
      <c r="E626" s="39"/>
      <c r="F626" s="39"/>
      <c r="G626" s="39"/>
      <c r="H626" s="39" t="s">
        <v>204</v>
      </c>
      <c r="I626" s="40">
        <v>44900</v>
      </c>
      <c r="J626" s="39"/>
      <c r="K626" s="39"/>
      <c r="L626" s="39" t="s">
        <v>474</v>
      </c>
      <c r="M626" s="39"/>
      <c r="N626" s="39"/>
      <c r="O626" s="44"/>
      <c r="P626" s="39" t="s">
        <v>519</v>
      </c>
      <c r="Q626" s="22"/>
      <c r="R626" s="22">
        <v>27</v>
      </c>
      <c r="S626" s="22">
        <v>347.24</v>
      </c>
    </row>
    <row r="627" spans="1:19" ht="12.75">
      <c r="A627" s="39"/>
      <c r="B627" s="39"/>
      <c r="C627" s="39"/>
      <c r="D627" s="39"/>
      <c r="E627" s="39"/>
      <c r="F627" s="39"/>
      <c r="G627" s="39"/>
      <c r="H627" s="39" t="s">
        <v>204</v>
      </c>
      <c r="I627" s="40">
        <v>44911</v>
      </c>
      <c r="J627" s="39"/>
      <c r="K627" s="39"/>
      <c r="L627" s="39" t="s">
        <v>474</v>
      </c>
      <c r="M627" s="39"/>
      <c r="N627" s="39"/>
      <c r="O627" s="44"/>
      <c r="P627" s="39" t="s">
        <v>519</v>
      </c>
      <c r="Q627" s="22"/>
      <c r="R627" s="22">
        <v>29.5</v>
      </c>
      <c r="S627" s="22">
        <v>376.74</v>
      </c>
    </row>
    <row r="628" spans="1:19" ht="12.75">
      <c r="A628" s="39"/>
      <c r="B628" s="39"/>
      <c r="C628" s="39"/>
      <c r="D628" s="39"/>
      <c r="E628" s="39"/>
      <c r="F628" s="39"/>
      <c r="G628" s="39"/>
      <c r="H628" s="39" t="s">
        <v>204</v>
      </c>
      <c r="I628" s="40">
        <v>44918</v>
      </c>
      <c r="J628" s="39"/>
      <c r="K628" s="39"/>
      <c r="L628" s="39" t="s">
        <v>474</v>
      </c>
      <c r="M628" s="39"/>
      <c r="N628" s="39"/>
      <c r="O628" s="44"/>
      <c r="P628" s="39" t="s">
        <v>519</v>
      </c>
      <c r="Q628" s="22"/>
      <c r="R628" s="22">
        <v>26.5</v>
      </c>
      <c r="S628" s="22">
        <v>403.24</v>
      </c>
    </row>
    <row r="629" spans="1:19" ht="12.75">
      <c r="A629" s="39"/>
      <c r="B629" s="39"/>
      <c r="C629" s="39"/>
      <c r="D629" s="39"/>
      <c r="E629" s="39"/>
      <c r="F629" s="39"/>
      <c r="G629" s="39"/>
      <c r="H629" s="39" t="s">
        <v>204</v>
      </c>
      <c r="I629" s="40">
        <v>44925</v>
      </c>
      <c r="J629" s="39"/>
      <c r="K629" s="39"/>
      <c r="L629" s="39" t="s">
        <v>474</v>
      </c>
      <c r="M629" s="39"/>
      <c r="N629" s="39"/>
      <c r="O629" s="44"/>
      <c r="P629" s="39" t="s">
        <v>519</v>
      </c>
      <c r="Q629" s="22"/>
      <c r="R629" s="22">
        <v>25.5</v>
      </c>
      <c r="S629" s="22">
        <v>428.74</v>
      </c>
    </row>
    <row r="630" spans="1:19" ht="12.75">
      <c r="A630" s="39"/>
      <c r="B630" s="39"/>
      <c r="C630" s="39"/>
      <c r="D630" s="39"/>
      <c r="E630" s="39"/>
      <c r="F630" s="39"/>
      <c r="G630" s="39"/>
      <c r="H630" s="39" t="s">
        <v>204</v>
      </c>
      <c r="I630" s="40">
        <v>44932</v>
      </c>
      <c r="J630" s="39"/>
      <c r="K630" s="39"/>
      <c r="L630" s="39" t="s">
        <v>474</v>
      </c>
      <c r="M630" s="39"/>
      <c r="N630" s="39"/>
      <c r="O630" s="44"/>
      <c r="P630" s="39" t="s">
        <v>519</v>
      </c>
      <c r="Q630" s="22"/>
      <c r="R630" s="22">
        <v>18.75</v>
      </c>
      <c r="S630" s="22">
        <v>447.49</v>
      </c>
    </row>
    <row r="631" spans="1:19" ht="12.75">
      <c r="A631" s="39"/>
      <c r="B631" s="39"/>
      <c r="C631" s="39"/>
      <c r="D631" s="39"/>
      <c r="E631" s="39"/>
      <c r="F631" s="39"/>
      <c r="G631" s="39"/>
      <c r="H631" s="39" t="s">
        <v>204</v>
      </c>
      <c r="I631" s="40">
        <v>44939</v>
      </c>
      <c r="J631" s="39"/>
      <c r="K631" s="39"/>
      <c r="L631" s="39" t="s">
        <v>474</v>
      </c>
      <c r="M631" s="39"/>
      <c r="N631" s="39"/>
      <c r="O631" s="44"/>
      <c r="P631" s="39" t="s">
        <v>519</v>
      </c>
      <c r="Q631" s="22"/>
      <c r="R631" s="22">
        <v>19.8</v>
      </c>
      <c r="S631" s="22">
        <v>467.29</v>
      </c>
    </row>
    <row r="632" spans="1:19" ht="12.75">
      <c r="A632" s="39"/>
      <c r="B632" s="39"/>
      <c r="C632" s="39"/>
      <c r="D632" s="39"/>
      <c r="E632" s="39"/>
      <c r="F632" s="39"/>
      <c r="G632" s="39"/>
      <c r="H632" s="39" t="s">
        <v>204</v>
      </c>
      <c r="I632" s="40">
        <v>44946</v>
      </c>
      <c r="J632" s="39"/>
      <c r="K632" s="39"/>
      <c r="L632" s="39" t="s">
        <v>474</v>
      </c>
      <c r="M632" s="39"/>
      <c r="N632" s="39"/>
      <c r="O632" s="44"/>
      <c r="P632" s="39" t="s">
        <v>519</v>
      </c>
      <c r="Q632" s="22"/>
      <c r="R632" s="22">
        <v>20.5</v>
      </c>
      <c r="S632" s="22">
        <v>487.79</v>
      </c>
    </row>
    <row r="633" spans="1:19" ht="12.75">
      <c r="A633" s="39"/>
      <c r="B633" s="39"/>
      <c r="C633" s="39"/>
      <c r="D633" s="39"/>
      <c r="E633" s="39"/>
      <c r="F633" s="39"/>
      <c r="G633" s="39"/>
      <c r="H633" s="39" t="s">
        <v>204</v>
      </c>
      <c r="I633" s="40">
        <v>44953</v>
      </c>
      <c r="J633" s="39"/>
      <c r="K633" s="39"/>
      <c r="L633" s="39" t="s">
        <v>474</v>
      </c>
      <c r="M633" s="39"/>
      <c r="N633" s="39"/>
      <c r="O633" s="44"/>
      <c r="P633" s="39" t="s">
        <v>519</v>
      </c>
      <c r="Q633" s="22"/>
      <c r="R633" s="22">
        <v>21</v>
      </c>
      <c r="S633" s="22">
        <v>508.79</v>
      </c>
    </row>
    <row r="634" spans="1:19" ht="12.75">
      <c r="A634" s="39"/>
      <c r="B634" s="39"/>
      <c r="C634" s="39"/>
      <c r="D634" s="39"/>
      <c r="E634" s="39"/>
      <c r="F634" s="39"/>
      <c r="G634" s="39"/>
      <c r="H634" s="39" t="s">
        <v>204</v>
      </c>
      <c r="I634" s="40">
        <v>44960</v>
      </c>
      <c r="J634" s="39"/>
      <c r="K634" s="39"/>
      <c r="L634" s="39" t="s">
        <v>474</v>
      </c>
      <c r="M634" s="39"/>
      <c r="N634" s="39"/>
      <c r="O634" s="44"/>
      <c r="P634" s="39" t="s">
        <v>519</v>
      </c>
      <c r="Q634" s="22"/>
      <c r="R634" s="22">
        <v>24.5</v>
      </c>
      <c r="S634" s="22">
        <v>533.29</v>
      </c>
    </row>
    <row r="635" spans="1:19" ht="12.75">
      <c r="A635" s="39"/>
      <c r="B635" s="39"/>
      <c r="C635" s="39"/>
      <c r="D635" s="39"/>
      <c r="E635" s="39"/>
      <c r="F635" s="39"/>
      <c r="G635" s="39"/>
      <c r="H635" s="39" t="s">
        <v>204</v>
      </c>
      <c r="I635" s="40">
        <v>44967</v>
      </c>
      <c r="J635" s="39"/>
      <c r="K635" s="39"/>
      <c r="L635" s="39" t="s">
        <v>474</v>
      </c>
      <c r="M635" s="39"/>
      <c r="N635" s="39"/>
      <c r="O635" s="44"/>
      <c r="P635" s="39" t="s">
        <v>519</v>
      </c>
      <c r="Q635" s="22"/>
      <c r="R635" s="22">
        <v>26.25</v>
      </c>
      <c r="S635" s="22">
        <v>559.54</v>
      </c>
    </row>
    <row r="636" spans="1:19" ht="12.75">
      <c r="A636" s="39"/>
      <c r="B636" s="39"/>
      <c r="C636" s="39"/>
      <c r="D636" s="39"/>
      <c r="E636" s="39"/>
      <c r="F636" s="39"/>
      <c r="G636" s="39"/>
      <c r="H636" s="39" t="s">
        <v>204</v>
      </c>
      <c r="I636" s="40">
        <v>44974</v>
      </c>
      <c r="J636" s="39"/>
      <c r="K636" s="39"/>
      <c r="L636" s="39" t="s">
        <v>474</v>
      </c>
      <c r="M636" s="39"/>
      <c r="N636" s="39"/>
      <c r="O636" s="44"/>
      <c r="P636" s="39" t="s">
        <v>519</v>
      </c>
      <c r="Q636" s="22"/>
      <c r="R636" s="22">
        <v>26</v>
      </c>
      <c r="S636" s="22">
        <v>585.54</v>
      </c>
    </row>
    <row r="637" spans="1:19" ht="12.75">
      <c r="A637" s="39"/>
      <c r="B637" s="39"/>
      <c r="C637" s="39"/>
      <c r="D637" s="39"/>
      <c r="E637" s="39"/>
      <c r="F637" s="39"/>
      <c r="G637" s="39"/>
      <c r="H637" s="39" t="s">
        <v>204</v>
      </c>
      <c r="I637" s="40">
        <v>44981</v>
      </c>
      <c r="J637" s="39"/>
      <c r="K637" s="39"/>
      <c r="L637" s="39" t="s">
        <v>474</v>
      </c>
      <c r="M637" s="39"/>
      <c r="N637" s="39"/>
      <c r="O637" s="44"/>
      <c r="P637" s="39" t="s">
        <v>519</v>
      </c>
      <c r="Q637" s="22"/>
      <c r="R637" s="22">
        <v>25</v>
      </c>
      <c r="S637" s="22">
        <v>610.54</v>
      </c>
    </row>
    <row r="638" spans="1:19" ht="12.75">
      <c r="A638" s="39"/>
      <c r="B638" s="39"/>
      <c r="C638" s="39"/>
      <c r="D638" s="39"/>
      <c r="E638" s="39"/>
      <c r="F638" s="39"/>
      <c r="G638" s="39"/>
      <c r="H638" s="39" t="s">
        <v>204</v>
      </c>
      <c r="I638" s="40">
        <v>44988</v>
      </c>
      <c r="J638" s="39"/>
      <c r="K638" s="39"/>
      <c r="L638" s="39" t="s">
        <v>474</v>
      </c>
      <c r="M638" s="39"/>
      <c r="N638" s="39"/>
      <c r="O638" s="44"/>
      <c r="P638" s="39" t="s">
        <v>519</v>
      </c>
      <c r="Q638" s="22"/>
      <c r="R638" s="22">
        <v>25</v>
      </c>
      <c r="S638" s="22">
        <v>635.54</v>
      </c>
    </row>
    <row r="639" spans="1:19" ht="12.75">
      <c r="A639" s="39"/>
      <c r="B639" s="39"/>
      <c r="C639" s="39"/>
      <c r="D639" s="39"/>
      <c r="E639" s="39"/>
      <c r="F639" s="39"/>
      <c r="G639" s="39"/>
      <c r="H639" s="39" t="s">
        <v>204</v>
      </c>
      <c r="I639" s="40">
        <v>44995</v>
      </c>
      <c r="J639" s="39"/>
      <c r="K639" s="39"/>
      <c r="L639" s="39" t="s">
        <v>474</v>
      </c>
      <c r="M639" s="39"/>
      <c r="N639" s="39"/>
      <c r="O639" s="44"/>
      <c r="P639" s="39" t="s">
        <v>519</v>
      </c>
      <c r="Q639" s="22"/>
      <c r="R639" s="22">
        <v>26</v>
      </c>
      <c r="S639" s="22">
        <v>661.54</v>
      </c>
    </row>
    <row r="640" spans="1:19" ht="12.75">
      <c r="A640" s="39"/>
      <c r="B640" s="39"/>
      <c r="C640" s="39"/>
      <c r="D640" s="39"/>
      <c r="E640" s="39"/>
      <c r="F640" s="39"/>
      <c r="G640" s="39"/>
      <c r="H640" s="39" t="s">
        <v>204</v>
      </c>
      <c r="I640" s="40">
        <v>45002</v>
      </c>
      <c r="J640" s="39"/>
      <c r="K640" s="39"/>
      <c r="L640" s="39" t="s">
        <v>474</v>
      </c>
      <c r="M640" s="39"/>
      <c r="N640" s="39"/>
      <c r="O640" s="44"/>
      <c r="P640" s="39" t="s">
        <v>519</v>
      </c>
      <c r="Q640" s="22"/>
      <c r="R640" s="22">
        <v>27</v>
      </c>
      <c r="S640" s="22">
        <v>688.54</v>
      </c>
    </row>
    <row r="641" spans="1:19" ht="12.75">
      <c r="A641" s="39"/>
      <c r="B641" s="39"/>
      <c r="C641" s="39"/>
      <c r="D641" s="39"/>
      <c r="E641" s="39"/>
      <c r="F641" s="39"/>
      <c r="G641" s="39"/>
      <c r="H641" s="39" t="s">
        <v>204</v>
      </c>
      <c r="I641" s="40">
        <v>45009</v>
      </c>
      <c r="J641" s="39"/>
      <c r="K641" s="39"/>
      <c r="L641" s="39" t="s">
        <v>474</v>
      </c>
      <c r="M641" s="39"/>
      <c r="N641" s="39"/>
      <c r="O641" s="44"/>
      <c r="P641" s="39" t="s">
        <v>519</v>
      </c>
      <c r="Q641" s="22"/>
      <c r="R641" s="22">
        <v>26</v>
      </c>
      <c r="S641" s="22">
        <v>714.54</v>
      </c>
    </row>
    <row r="642" spans="1:19" ht="12.75">
      <c r="A642" s="39"/>
      <c r="B642" s="39"/>
      <c r="C642" s="39"/>
      <c r="D642" s="39"/>
      <c r="E642" s="39"/>
      <c r="F642" s="39"/>
      <c r="G642" s="39"/>
      <c r="H642" s="39" t="s">
        <v>204</v>
      </c>
      <c r="I642" s="40">
        <v>45016</v>
      </c>
      <c r="J642" s="39"/>
      <c r="K642" s="39"/>
      <c r="L642" s="39" t="s">
        <v>474</v>
      </c>
      <c r="M642" s="39"/>
      <c r="N642" s="39"/>
      <c r="O642" s="44"/>
      <c r="P642" s="39" t="s">
        <v>519</v>
      </c>
      <c r="Q642" s="22"/>
      <c r="R642" s="22">
        <v>25</v>
      </c>
      <c r="S642" s="22">
        <v>739.54</v>
      </c>
    </row>
    <row r="643" spans="1:19" ht="12.75">
      <c r="A643" s="39"/>
      <c r="B643" s="39"/>
      <c r="C643" s="39"/>
      <c r="D643" s="39"/>
      <c r="E643" s="39"/>
      <c r="F643" s="39"/>
      <c r="G643" s="39"/>
      <c r="H643" s="39" t="s">
        <v>204</v>
      </c>
      <c r="I643" s="40">
        <v>45023</v>
      </c>
      <c r="J643" s="39"/>
      <c r="K643" s="39"/>
      <c r="L643" s="39" t="s">
        <v>474</v>
      </c>
      <c r="M643" s="39"/>
      <c r="N643" s="39"/>
      <c r="O643" s="44"/>
      <c r="P643" s="39" t="s">
        <v>519</v>
      </c>
      <c r="Q643" s="22"/>
      <c r="R643" s="22">
        <v>25</v>
      </c>
      <c r="S643" s="22">
        <v>764.54</v>
      </c>
    </row>
    <row r="644" spans="1:19" ht="12.75">
      <c r="A644" s="39"/>
      <c r="B644" s="39"/>
      <c r="C644" s="39"/>
      <c r="D644" s="39"/>
      <c r="E644" s="39"/>
      <c r="F644" s="39"/>
      <c r="G644" s="39"/>
      <c r="H644" s="39" t="s">
        <v>204</v>
      </c>
      <c r="I644" s="40">
        <v>45030</v>
      </c>
      <c r="J644" s="39"/>
      <c r="K644" s="39"/>
      <c r="L644" s="39" t="s">
        <v>474</v>
      </c>
      <c r="M644" s="39"/>
      <c r="N644" s="39"/>
      <c r="O644" s="44"/>
      <c r="P644" s="39" t="s">
        <v>519</v>
      </c>
      <c r="Q644" s="22"/>
      <c r="R644" s="22">
        <v>27</v>
      </c>
      <c r="S644" s="22">
        <v>791.54</v>
      </c>
    </row>
    <row r="645" spans="1:19" ht="12.75">
      <c r="A645" s="39"/>
      <c r="B645" s="39"/>
      <c r="C645" s="39"/>
      <c r="D645" s="39"/>
      <c r="E645" s="39"/>
      <c r="F645" s="39"/>
      <c r="G645" s="39"/>
      <c r="H645" s="39" t="s">
        <v>204</v>
      </c>
      <c r="I645" s="40">
        <v>45037</v>
      </c>
      <c r="J645" s="39"/>
      <c r="K645" s="39"/>
      <c r="L645" s="39" t="s">
        <v>474</v>
      </c>
      <c r="M645" s="39"/>
      <c r="N645" s="39"/>
      <c r="O645" s="44"/>
      <c r="P645" s="39" t="s">
        <v>519</v>
      </c>
      <c r="Q645" s="22"/>
      <c r="R645" s="22">
        <v>26.5</v>
      </c>
      <c r="S645" s="22">
        <v>818.04</v>
      </c>
    </row>
    <row r="646" spans="1:19" ht="12.75">
      <c r="A646" s="39"/>
      <c r="B646" s="39"/>
      <c r="C646" s="39"/>
      <c r="D646" s="39"/>
      <c r="E646" s="39"/>
      <c r="F646" s="39"/>
      <c r="G646" s="39"/>
      <c r="H646" s="39" t="s">
        <v>204</v>
      </c>
      <c r="I646" s="40">
        <v>45044</v>
      </c>
      <c r="J646" s="39"/>
      <c r="K646" s="39"/>
      <c r="L646" s="39" t="s">
        <v>474</v>
      </c>
      <c r="M646" s="39"/>
      <c r="N646" s="39"/>
      <c r="O646" s="44"/>
      <c r="P646" s="39" t="s">
        <v>519</v>
      </c>
      <c r="Q646" s="22"/>
      <c r="R646" s="22">
        <v>24</v>
      </c>
      <c r="S646" s="22">
        <v>842.04</v>
      </c>
    </row>
    <row r="647" spans="1:19" ht="12.75">
      <c r="A647" s="39"/>
      <c r="B647" s="39"/>
      <c r="C647" s="39"/>
      <c r="D647" s="39"/>
      <c r="E647" s="39"/>
      <c r="F647" s="39"/>
      <c r="G647" s="39"/>
      <c r="H647" s="39" t="s">
        <v>204</v>
      </c>
      <c r="I647" s="40">
        <v>45051</v>
      </c>
      <c r="J647" s="39"/>
      <c r="K647" s="39"/>
      <c r="L647" s="39" t="s">
        <v>474</v>
      </c>
      <c r="M647" s="39"/>
      <c r="N647" s="39"/>
      <c r="O647" s="44"/>
      <c r="P647" s="39" t="s">
        <v>519</v>
      </c>
      <c r="Q647" s="22"/>
      <c r="R647" s="22">
        <v>24.5</v>
      </c>
      <c r="S647" s="22">
        <v>866.54</v>
      </c>
    </row>
    <row r="648" spans="1:19" ht="12.75">
      <c r="A648" s="39"/>
      <c r="B648" s="39"/>
      <c r="C648" s="39"/>
      <c r="D648" s="39"/>
      <c r="E648" s="39"/>
      <c r="F648" s="39"/>
      <c r="G648" s="39"/>
      <c r="H648" s="39" t="s">
        <v>204</v>
      </c>
      <c r="I648" s="40">
        <v>45058</v>
      </c>
      <c r="J648" s="39"/>
      <c r="K648" s="39"/>
      <c r="L648" s="39" t="s">
        <v>474</v>
      </c>
      <c r="M648" s="39"/>
      <c r="N648" s="39"/>
      <c r="O648" s="44"/>
      <c r="P648" s="39" t="s">
        <v>519</v>
      </c>
      <c r="Q648" s="22"/>
      <c r="R648" s="22">
        <v>25</v>
      </c>
      <c r="S648" s="22">
        <v>891.54</v>
      </c>
    </row>
    <row r="649" spans="1:19" ht="12.75">
      <c r="A649" s="39"/>
      <c r="B649" s="39"/>
      <c r="C649" s="39"/>
      <c r="D649" s="39"/>
      <c r="E649" s="39"/>
      <c r="F649" s="39"/>
      <c r="G649" s="39"/>
      <c r="H649" s="39" t="s">
        <v>204</v>
      </c>
      <c r="I649" s="40">
        <v>45065</v>
      </c>
      <c r="J649" s="39"/>
      <c r="K649" s="39"/>
      <c r="L649" s="39" t="s">
        <v>474</v>
      </c>
      <c r="M649" s="39"/>
      <c r="N649" s="39"/>
      <c r="O649" s="44"/>
      <c r="P649" s="39" t="s">
        <v>519</v>
      </c>
      <c r="Q649" s="22"/>
      <c r="R649" s="22">
        <v>25.25</v>
      </c>
      <c r="S649" s="22">
        <v>916.79</v>
      </c>
    </row>
    <row r="650" spans="1:19" ht="12.75">
      <c r="A650" s="39"/>
      <c r="B650" s="39"/>
      <c r="C650" s="39"/>
      <c r="D650" s="39"/>
      <c r="E650" s="39"/>
      <c r="F650" s="39"/>
      <c r="G650" s="39"/>
      <c r="H650" s="39" t="s">
        <v>204</v>
      </c>
      <c r="I650" s="40">
        <v>45072</v>
      </c>
      <c r="J650" s="39"/>
      <c r="K650" s="39"/>
      <c r="L650" s="39" t="s">
        <v>474</v>
      </c>
      <c r="M650" s="39"/>
      <c r="N650" s="39"/>
      <c r="O650" s="44"/>
      <c r="P650" s="39" t="s">
        <v>519</v>
      </c>
      <c r="Q650" s="22"/>
      <c r="R650" s="22">
        <v>26.75</v>
      </c>
      <c r="S650" s="22">
        <v>943.54</v>
      </c>
    </row>
    <row r="651" spans="1:19" ht="12.75">
      <c r="A651" s="39"/>
      <c r="B651" s="39"/>
      <c r="C651" s="39"/>
      <c r="D651" s="39"/>
      <c r="E651" s="39"/>
      <c r="F651" s="39"/>
      <c r="G651" s="39"/>
      <c r="H651" s="39" t="s">
        <v>204</v>
      </c>
      <c r="I651" s="40">
        <v>45079</v>
      </c>
      <c r="J651" s="39"/>
      <c r="K651" s="39"/>
      <c r="L651" s="39" t="s">
        <v>474</v>
      </c>
      <c r="M651" s="39"/>
      <c r="N651" s="39"/>
      <c r="O651" s="44"/>
      <c r="P651" s="39" t="s">
        <v>519</v>
      </c>
      <c r="Q651" s="22"/>
      <c r="R651" s="22">
        <v>24.75</v>
      </c>
      <c r="S651" s="22">
        <v>968.29</v>
      </c>
    </row>
    <row r="652" spans="1:19" ht="12.75">
      <c r="A652" s="39"/>
      <c r="B652" s="39"/>
      <c r="C652" s="39"/>
      <c r="D652" s="39"/>
      <c r="E652" s="39"/>
      <c r="F652" s="39"/>
      <c r="G652" s="39"/>
      <c r="H652" s="39" t="s">
        <v>204</v>
      </c>
      <c r="I652" s="40">
        <v>45086</v>
      </c>
      <c r="J652" s="39"/>
      <c r="K652" s="39"/>
      <c r="L652" s="39" t="s">
        <v>474</v>
      </c>
      <c r="M652" s="39"/>
      <c r="N652" s="39"/>
      <c r="O652" s="44"/>
      <c r="P652" s="39" t="s">
        <v>519</v>
      </c>
      <c r="Q652" s="22"/>
      <c r="R652" s="22">
        <v>25</v>
      </c>
      <c r="S652" s="22">
        <v>993.29</v>
      </c>
    </row>
    <row r="653" spans="1:19" ht="12.75">
      <c r="A653" s="39"/>
      <c r="B653" s="39"/>
      <c r="C653" s="39"/>
      <c r="D653" s="39"/>
      <c r="E653" s="39"/>
      <c r="F653" s="39"/>
      <c r="G653" s="39"/>
      <c r="H653" s="39" t="s">
        <v>204</v>
      </c>
      <c r="I653" s="40">
        <v>45093</v>
      </c>
      <c r="J653" s="39"/>
      <c r="K653" s="39"/>
      <c r="L653" s="39" t="s">
        <v>474</v>
      </c>
      <c r="M653" s="39"/>
      <c r="N653" s="39"/>
      <c r="O653" s="44"/>
      <c r="P653" s="39" t="s">
        <v>519</v>
      </c>
      <c r="Q653" s="22"/>
      <c r="R653" s="22">
        <v>26.5</v>
      </c>
      <c r="S653" s="22">
        <v>1019.79</v>
      </c>
    </row>
    <row r="654" spans="1:19" ht="12.75">
      <c r="A654" s="39"/>
      <c r="B654" s="39"/>
      <c r="C654" s="39"/>
      <c r="D654" s="39"/>
      <c r="E654" s="39"/>
      <c r="F654" s="39"/>
      <c r="G654" s="39"/>
      <c r="H654" s="39" t="s">
        <v>204</v>
      </c>
      <c r="I654" s="40">
        <v>45100</v>
      </c>
      <c r="J654" s="39"/>
      <c r="K654" s="39"/>
      <c r="L654" s="39" t="s">
        <v>474</v>
      </c>
      <c r="M654" s="39"/>
      <c r="N654" s="39"/>
      <c r="O654" s="44"/>
      <c r="P654" s="39" t="s">
        <v>519</v>
      </c>
      <c r="Q654" s="22"/>
      <c r="R654" s="22">
        <v>26</v>
      </c>
      <c r="S654" s="22">
        <v>1045.79</v>
      </c>
    </row>
    <row r="655" spans="1:19" ht="12.75">
      <c r="A655" s="39"/>
      <c r="B655" s="39"/>
      <c r="C655" s="39"/>
      <c r="D655" s="39"/>
      <c r="E655" s="39"/>
      <c r="F655" s="39"/>
      <c r="G655" s="39"/>
      <c r="H655" s="39" t="s">
        <v>204</v>
      </c>
      <c r="I655" s="40">
        <v>45107</v>
      </c>
      <c r="J655" s="39"/>
      <c r="K655" s="39"/>
      <c r="L655" s="39" t="s">
        <v>474</v>
      </c>
      <c r="M655" s="39"/>
      <c r="N655" s="39"/>
      <c r="O655" s="44"/>
      <c r="P655" s="39" t="s">
        <v>519</v>
      </c>
      <c r="Q655" s="22"/>
      <c r="R655" s="22">
        <v>28.5</v>
      </c>
      <c r="S655" s="22">
        <v>1074.29</v>
      </c>
    </row>
    <row r="656" spans="1:19" ht="12.75">
      <c r="A656" s="39"/>
      <c r="B656" s="39"/>
      <c r="C656" s="39"/>
      <c r="D656" s="39"/>
      <c r="E656" s="39"/>
      <c r="F656" s="39"/>
      <c r="G656" s="39"/>
      <c r="H656" s="39" t="s">
        <v>204</v>
      </c>
      <c r="I656" s="40">
        <v>45114</v>
      </c>
      <c r="J656" s="39"/>
      <c r="K656" s="39"/>
      <c r="L656" s="39" t="s">
        <v>474</v>
      </c>
      <c r="M656" s="39"/>
      <c r="N656" s="39"/>
      <c r="O656" s="44"/>
      <c r="P656" s="39" t="s">
        <v>519</v>
      </c>
      <c r="Q656" s="22"/>
      <c r="R656" s="22">
        <v>26</v>
      </c>
      <c r="S656" s="22">
        <v>1100.29</v>
      </c>
    </row>
    <row r="657" spans="1:19" ht="12.75">
      <c r="A657" s="39"/>
      <c r="B657" s="39"/>
      <c r="C657" s="39"/>
      <c r="D657" s="39"/>
      <c r="E657" s="39"/>
      <c r="F657" s="39"/>
      <c r="G657" s="39"/>
      <c r="H657" s="39" t="s">
        <v>204</v>
      </c>
      <c r="I657" s="40">
        <v>45121</v>
      </c>
      <c r="J657" s="39"/>
      <c r="K657" s="39"/>
      <c r="L657" s="39" t="s">
        <v>474</v>
      </c>
      <c r="M657" s="39"/>
      <c r="N657" s="39"/>
      <c r="O657" s="44"/>
      <c r="P657" s="39" t="s">
        <v>519</v>
      </c>
      <c r="Q657" s="22"/>
      <c r="R657" s="22">
        <v>25</v>
      </c>
      <c r="S657" s="22">
        <v>1125.29</v>
      </c>
    </row>
    <row r="658" spans="1:19" ht="12.75">
      <c r="A658" s="39"/>
      <c r="B658" s="39"/>
      <c r="C658" s="39"/>
      <c r="D658" s="39"/>
      <c r="E658" s="39"/>
      <c r="F658" s="39"/>
      <c r="G658" s="39"/>
      <c r="H658" s="39" t="s">
        <v>204</v>
      </c>
      <c r="I658" s="40">
        <v>45125</v>
      </c>
      <c r="J658" s="39"/>
      <c r="K658" s="39"/>
      <c r="L658" s="39" t="s">
        <v>474</v>
      </c>
      <c r="M658" s="39"/>
      <c r="N658" s="39"/>
      <c r="O658" s="44"/>
      <c r="P658" s="39" t="s">
        <v>519</v>
      </c>
      <c r="Q658" s="22"/>
      <c r="R658" s="22">
        <v>26</v>
      </c>
      <c r="S658" s="22">
        <v>1151.29</v>
      </c>
    </row>
    <row r="659" spans="1:19" ht="12.75">
      <c r="A659" s="39"/>
      <c r="B659" s="39"/>
      <c r="C659" s="39"/>
      <c r="D659" s="39"/>
      <c r="E659" s="39"/>
      <c r="F659" s="39"/>
      <c r="G659" s="39"/>
      <c r="H659" s="39" t="s">
        <v>204</v>
      </c>
      <c r="I659" s="40">
        <v>45135</v>
      </c>
      <c r="J659" s="39"/>
      <c r="K659" s="39"/>
      <c r="L659" s="39" t="s">
        <v>474</v>
      </c>
      <c r="M659" s="39"/>
      <c r="N659" s="39"/>
      <c r="O659" s="44"/>
      <c r="P659" s="39" t="s">
        <v>519</v>
      </c>
      <c r="Q659" s="22"/>
      <c r="R659" s="22">
        <v>25</v>
      </c>
      <c r="S659" s="22">
        <v>1176.29</v>
      </c>
    </row>
    <row r="660" spans="1:19" ht="12.75">
      <c r="A660" s="39"/>
      <c r="B660" s="39"/>
      <c r="C660" s="39"/>
      <c r="D660" s="39"/>
      <c r="E660" s="39"/>
      <c r="F660" s="39"/>
      <c r="G660" s="39"/>
      <c r="H660" s="39" t="s">
        <v>204</v>
      </c>
      <c r="I660" s="40">
        <v>45142</v>
      </c>
      <c r="J660" s="39"/>
      <c r="K660" s="39"/>
      <c r="L660" s="39" t="s">
        <v>474</v>
      </c>
      <c r="M660" s="39"/>
      <c r="N660" s="39"/>
      <c r="O660" s="44"/>
      <c r="P660" s="39" t="s">
        <v>519</v>
      </c>
      <c r="Q660" s="22"/>
      <c r="R660" s="22">
        <v>26.5</v>
      </c>
      <c r="S660" s="22">
        <v>1202.79</v>
      </c>
    </row>
    <row r="661" spans="1:19" ht="12.75">
      <c r="A661" s="39"/>
      <c r="B661" s="39"/>
      <c r="C661" s="39"/>
      <c r="D661" s="39"/>
      <c r="E661" s="39"/>
      <c r="F661" s="39"/>
      <c r="G661" s="39"/>
      <c r="H661" s="39" t="s">
        <v>204</v>
      </c>
      <c r="I661" s="40">
        <v>45149</v>
      </c>
      <c r="J661" s="39"/>
      <c r="K661" s="39"/>
      <c r="L661" s="39" t="s">
        <v>474</v>
      </c>
      <c r="M661" s="39"/>
      <c r="N661" s="39"/>
      <c r="O661" s="44"/>
      <c r="P661" s="39" t="s">
        <v>519</v>
      </c>
      <c r="Q661" s="22"/>
      <c r="R661" s="22">
        <v>26.5</v>
      </c>
      <c r="S661" s="22">
        <v>1229.29</v>
      </c>
    </row>
    <row r="662" spans="1:19" ht="12.75">
      <c r="A662" s="39"/>
      <c r="B662" s="39"/>
      <c r="C662" s="39"/>
      <c r="D662" s="39"/>
      <c r="E662" s="39"/>
      <c r="F662" s="39"/>
      <c r="G662" s="39"/>
      <c r="H662" s="39" t="s">
        <v>204</v>
      </c>
      <c r="I662" s="40">
        <v>45156</v>
      </c>
      <c r="J662" s="39"/>
      <c r="K662" s="39"/>
      <c r="L662" s="39" t="s">
        <v>474</v>
      </c>
      <c r="M662" s="39"/>
      <c r="N662" s="39"/>
      <c r="O662" s="44"/>
      <c r="P662" s="39" t="s">
        <v>519</v>
      </c>
      <c r="Q662" s="22"/>
      <c r="R662" s="22">
        <v>24.7</v>
      </c>
      <c r="S662" s="22">
        <v>1253.99</v>
      </c>
    </row>
    <row r="663" spans="1:19" ht="12.75">
      <c r="A663" s="39"/>
      <c r="B663" s="39"/>
      <c r="C663" s="39"/>
      <c r="D663" s="39"/>
      <c r="E663" s="39"/>
      <c r="F663" s="39"/>
      <c r="G663" s="39"/>
      <c r="H663" s="39" t="s">
        <v>204</v>
      </c>
      <c r="I663" s="40">
        <v>45159</v>
      </c>
      <c r="J663" s="39"/>
      <c r="K663" s="39"/>
      <c r="L663" s="39"/>
      <c r="M663" s="39"/>
      <c r="N663" s="39"/>
      <c r="O663" s="44"/>
      <c r="P663" s="39" t="s">
        <v>519</v>
      </c>
      <c r="Q663" s="22"/>
      <c r="R663" s="22">
        <v>26.5</v>
      </c>
      <c r="S663" s="22">
        <v>1280.49</v>
      </c>
    </row>
    <row r="664" spans="1:19" ht="12.75">
      <c r="A664" s="39"/>
      <c r="B664" s="39"/>
      <c r="C664" s="39"/>
      <c r="D664" s="39"/>
      <c r="E664" s="39"/>
      <c r="F664" s="39"/>
      <c r="G664" s="39"/>
      <c r="H664" s="39" t="s">
        <v>204</v>
      </c>
      <c r="I664" s="40">
        <v>45163</v>
      </c>
      <c r="J664" s="39"/>
      <c r="K664" s="39"/>
      <c r="L664" s="39" t="s">
        <v>474</v>
      </c>
      <c r="M664" s="39"/>
      <c r="N664" s="39"/>
      <c r="O664" s="44"/>
      <c r="P664" s="39" t="s">
        <v>519</v>
      </c>
      <c r="Q664" s="22"/>
      <c r="R664" s="22">
        <v>26.5</v>
      </c>
      <c r="S664" s="22">
        <v>1306.99</v>
      </c>
    </row>
    <row r="665" spans="1:19" ht="12.75">
      <c r="A665" s="39"/>
      <c r="B665" s="39"/>
      <c r="C665" s="39"/>
      <c r="D665" s="39"/>
      <c r="E665" s="39"/>
      <c r="F665" s="39"/>
      <c r="G665" s="39"/>
      <c r="H665" s="39" t="s">
        <v>204</v>
      </c>
      <c r="I665" s="40">
        <v>45170</v>
      </c>
      <c r="J665" s="39"/>
      <c r="K665" s="39"/>
      <c r="L665" s="39" t="s">
        <v>474</v>
      </c>
      <c r="M665" s="39"/>
      <c r="N665" s="39"/>
      <c r="O665" s="44"/>
      <c r="P665" s="39" t="s">
        <v>519</v>
      </c>
      <c r="Q665" s="22"/>
      <c r="R665" s="22">
        <v>22</v>
      </c>
      <c r="S665" s="22">
        <v>1328.99</v>
      </c>
    </row>
    <row r="666" spans="1:19" ht="13.5" thickBot="1">
      <c r="A666" s="39"/>
      <c r="B666" s="39"/>
      <c r="C666" s="39"/>
      <c r="D666" s="39"/>
      <c r="E666" s="39"/>
      <c r="F666" s="39"/>
      <c r="G666" s="39"/>
      <c r="H666" s="39" t="s">
        <v>204</v>
      </c>
      <c r="I666" s="40">
        <v>45177</v>
      </c>
      <c r="J666" s="39"/>
      <c r="K666" s="39"/>
      <c r="L666" s="39" t="s">
        <v>474</v>
      </c>
      <c r="M666" s="39"/>
      <c r="N666" s="39"/>
      <c r="O666" s="44"/>
      <c r="P666" s="39" t="s">
        <v>519</v>
      </c>
      <c r="Q666" s="31"/>
      <c r="R666" s="31">
        <v>26.5</v>
      </c>
      <c r="S666" s="31">
        <v>1355.49</v>
      </c>
    </row>
    <row r="667" spans="1:19" ht="12.75">
      <c r="A667" s="39"/>
      <c r="B667" s="39"/>
      <c r="C667" s="39"/>
      <c r="D667" s="39"/>
      <c r="E667" s="39" t="s">
        <v>902</v>
      </c>
      <c r="F667" s="39"/>
      <c r="G667" s="39"/>
      <c r="H667" s="39"/>
      <c r="I667" s="40"/>
      <c r="J667" s="39"/>
      <c r="K667" s="39"/>
      <c r="L667" s="39"/>
      <c r="M667" s="39"/>
      <c r="N667" s="39"/>
      <c r="O667" s="45"/>
      <c r="P667" s="39"/>
      <c r="Q667" s="22">
        <f>ROUND(SUM(Q616:Q666),5)</f>
        <v>0</v>
      </c>
      <c r="R667" s="22">
        <f>ROUND(SUM(R616:R666),5)</f>
        <v>1256.49</v>
      </c>
      <c r="S667" s="22">
        <f>S666</f>
        <v>1355.49</v>
      </c>
    </row>
    <row r="668" spans="1:19" ht="12.75">
      <c r="A668" s="16"/>
      <c r="B668" s="16"/>
      <c r="C668" s="16"/>
      <c r="D668" s="16"/>
      <c r="E668" s="16" t="s">
        <v>903</v>
      </c>
      <c r="F668" s="16"/>
      <c r="G668" s="16"/>
      <c r="H668" s="16"/>
      <c r="I668" s="37"/>
      <c r="J668" s="16"/>
      <c r="K668" s="16"/>
      <c r="L668" s="16"/>
      <c r="M668" s="16"/>
      <c r="N668" s="16"/>
      <c r="O668" s="43"/>
      <c r="P668" s="16"/>
      <c r="Q668" s="38"/>
      <c r="R668" s="38"/>
      <c r="S668" s="38">
        <v>0</v>
      </c>
    </row>
    <row r="669" spans="1:19" ht="12.75">
      <c r="A669" s="16"/>
      <c r="B669" s="16"/>
      <c r="C669" s="16"/>
      <c r="D669" s="16"/>
      <c r="E669" s="16"/>
      <c r="F669" s="16" t="s">
        <v>904</v>
      </c>
      <c r="G669" s="16"/>
      <c r="H669" s="16"/>
      <c r="I669" s="37"/>
      <c r="J669" s="16"/>
      <c r="K669" s="16"/>
      <c r="L669" s="16"/>
      <c r="M669" s="16"/>
      <c r="N669" s="16"/>
      <c r="O669" s="43"/>
      <c r="P669" s="16"/>
      <c r="Q669" s="38"/>
      <c r="R669" s="38"/>
      <c r="S669" s="38">
        <v>0</v>
      </c>
    </row>
    <row r="670" spans="1:19" ht="12.75">
      <c r="A670" s="39"/>
      <c r="B670" s="39"/>
      <c r="C670" s="39"/>
      <c r="D670" s="39"/>
      <c r="E670" s="39"/>
      <c r="F670" s="39" t="s">
        <v>905</v>
      </c>
      <c r="G670" s="39"/>
      <c r="H670" s="39"/>
      <c r="I670" s="40"/>
      <c r="J670" s="39"/>
      <c r="K670" s="39"/>
      <c r="L670" s="39"/>
      <c r="M670" s="39"/>
      <c r="N670" s="39"/>
      <c r="O670" s="45"/>
      <c r="P670" s="39"/>
      <c r="Q670" s="22"/>
      <c r="R670" s="22"/>
      <c r="S670" s="22">
        <f>S669</f>
        <v>0</v>
      </c>
    </row>
    <row r="671" spans="1:19" ht="12.75">
      <c r="A671" s="16"/>
      <c r="B671" s="16"/>
      <c r="C671" s="16"/>
      <c r="D671" s="16"/>
      <c r="E671" s="16"/>
      <c r="F671" s="16" t="s">
        <v>906</v>
      </c>
      <c r="G671" s="16"/>
      <c r="H671" s="16"/>
      <c r="I671" s="37"/>
      <c r="J671" s="16"/>
      <c r="K671" s="16"/>
      <c r="L671" s="16"/>
      <c r="M671" s="16"/>
      <c r="N671" s="16"/>
      <c r="O671" s="43"/>
      <c r="P671" s="16"/>
      <c r="Q671" s="38"/>
      <c r="R671" s="38"/>
      <c r="S671" s="38">
        <v>0</v>
      </c>
    </row>
    <row r="672" spans="1:19" ht="12.75">
      <c r="A672" s="39"/>
      <c r="B672" s="39"/>
      <c r="C672" s="39"/>
      <c r="D672" s="39"/>
      <c r="E672" s="39"/>
      <c r="F672" s="39" t="s">
        <v>907</v>
      </c>
      <c r="G672" s="39"/>
      <c r="H672" s="39"/>
      <c r="I672" s="40"/>
      <c r="J672" s="39"/>
      <c r="K672" s="39"/>
      <c r="L672" s="39"/>
      <c r="M672" s="39"/>
      <c r="N672" s="39"/>
      <c r="O672" s="45"/>
      <c r="P672" s="39"/>
      <c r="Q672" s="22"/>
      <c r="R672" s="22"/>
      <c r="S672" s="22">
        <f>S671</f>
        <v>0</v>
      </c>
    </row>
    <row r="673" spans="1:19" ht="12.75">
      <c r="A673" s="16"/>
      <c r="B673" s="16"/>
      <c r="C673" s="16"/>
      <c r="D673" s="16"/>
      <c r="E673" s="16"/>
      <c r="F673" s="16" t="s">
        <v>908</v>
      </c>
      <c r="G673" s="16"/>
      <c r="H673" s="16"/>
      <c r="I673" s="37"/>
      <c r="J673" s="16"/>
      <c r="K673" s="16"/>
      <c r="L673" s="16"/>
      <c r="M673" s="16"/>
      <c r="N673" s="16"/>
      <c r="O673" s="43"/>
      <c r="P673" s="16"/>
      <c r="Q673" s="38"/>
      <c r="R673" s="38"/>
      <c r="S673" s="38">
        <v>0</v>
      </c>
    </row>
    <row r="674" spans="1:19" ht="12.75">
      <c r="A674" s="39"/>
      <c r="B674" s="39"/>
      <c r="C674" s="39"/>
      <c r="D674" s="39"/>
      <c r="E674" s="39"/>
      <c r="F674" s="39" t="s">
        <v>909</v>
      </c>
      <c r="G674" s="39"/>
      <c r="H674" s="39"/>
      <c r="I674" s="40"/>
      <c r="J674" s="39"/>
      <c r="K674" s="39"/>
      <c r="L674" s="39"/>
      <c r="M674" s="39"/>
      <c r="N674" s="39"/>
      <c r="O674" s="45"/>
      <c r="P674" s="39"/>
      <c r="Q674" s="22"/>
      <c r="R674" s="22"/>
      <c r="S674" s="22">
        <f>S673</f>
        <v>0</v>
      </c>
    </row>
    <row r="675" spans="1:19" ht="12.75">
      <c r="A675" s="16"/>
      <c r="B675" s="16"/>
      <c r="C675" s="16"/>
      <c r="D675" s="16"/>
      <c r="E675" s="16"/>
      <c r="F675" s="16" t="s">
        <v>910</v>
      </c>
      <c r="G675" s="16"/>
      <c r="H675" s="16"/>
      <c r="I675" s="37"/>
      <c r="J675" s="16"/>
      <c r="K675" s="16"/>
      <c r="L675" s="16"/>
      <c r="M675" s="16"/>
      <c r="N675" s="16"/>
      <c r="O675" s="43"/>
      <c r="P675" s="16"/>
      <c r="Q675" s="38"/>
      <c r="R675" s="38"/>
      <c r="S675" s="38">
        <v>0</v>
      </c>
    </row>
    <row r="676" spans="1:19" ht="13.5" thickBot="1">
      <c r="A676" s="39"/>
      <c r="B676" s="39"/>
      <c r="C676" s="39"/>
      <c r="D676" s="39"/>
      <c r="E676" s="39"/>
      <c r="F676" s="39" t="s">
        <v>911</v>
      </c>
      <c r="G676" s="39"/>
      <c r="H676" s="39"/>
      <c r="I676" s="40"/>
      <c r="J676" s="39"/>
      <c r="K676" s="39"/>
      <c r="L676" s="39"/>
      <c r="M676" s="39"/>
      <c r="N676" s="39"/>
      <c r="O676" s="45"/>
      <c r="P676" s="39"/>
      <c r="Q676" s="23"/>
      <c r="R676" s="23"/>
      <c r="S676" s="23">
        <f>S675</f>
        <v>0</v>
      </c>
    </row>
    <row r="677" spans="1:19" ht="13.5" thickBot="1">
      <c r="A677" s="39"/>
      <c r="B677" s="39"/>
      <c r="C677" s="39"/>
      <c r="D677" s="39"/>
      <c r="E677" s="39" t="s">
        <v>912</v>
      </c>
      <c r="F677" s="39"/>
      <c r="G677" s="39"/>
      <c r="H677" s="39"/>
      <c r="I677" s="40"/>
      <c r="J677" s="39"/>
      <c r="K677" s="39"/>
      <c r="L677" s="39"/>
      <c r="M677" s="39"/>
      <c r="N677" s="39"/>
      <c r="O677" s="45"/>
      <c r="P677" s="39"/>
      <c r="Q677" s="32"/>
      <c r="R677" s="32"/>
      <c r="S677" s="32">
        <f>ROUND(S670+S672+S674+S676,5)</f>
        <v>0</v>
      </c>
    </row>
    <row r="678" spans="1:19" ht="12.75">
      <c r="A678" s="39"/>
      <c r="B678" s="39"/>
      <c r="C678" s="39"/>
      <c r="D678" s="39" t="s">
        <v>318</v>
      </c>
      <c r="E678" s="39"/>
      <c r="F678" s="39"/>
      <c r="G678" s="39"/>
      <c r="H678" s="39"/>
      <c r="I678" s="40"/>
      <c r="J678" s="39"/>
      <c r="K678" s="39"/>
      <c r="L678" s="39"/>
      <c r="M678" s="39"/>
      <c r="N678" s="39"/>
      <c r="O678" s="45"/>
      <c r="P678" s="39"/>
      <c r="Q678" s="22">
        <f>ROUND(Q667+Q677,5)</f>
        <v>0</v>
      </c>
      <c r="R678" s="22">
        <f>ROUND(R667+R677,5)</f>
        <v>1256.49</v>
      </c>
      <c r="S678" s="22">
        <f>ROUND(S667+S677,5)</f>
        <v>1355.49</v>
      </c>
    </row>
    <row r="679" spans="1:19" ht="12.75">
      <c r="A679" s="16"/>
      <c r="B679" s="16"/>
      <c r="C679" s="16"/>
      <c r="D679" s="16" t="s">
        <v>319</v>
      </c>
      <c r="E679" s="16"/>
      <c r="F679" s="16"/>
      <c r="G679" s="16"/>
      <c r="H679" s="16"/>
      <c r="I679" s="37"/>
      <c r="J679" s="16"/>
      <c r="K679" s="16"/>
      <c r="L679" s="16"/>
      <c r="M679" s="16"/>
      <c r="N679" s="16"/>
      <c r="O679" s="43"/>
      <c r="P679" s="16"/>
      <c r="Q679" s="38"/>
      <c r="R679" s="38"/>
      <c r="S679" s="38">
        <v>6.16</v>
      </c>
    </row>
    <row r="680" spans="1:19" ht="12.75">
      <c r="A680" s="16"/>
      <c r="B680" s="16"/>
      <c r="C680" s="16"/>
      <c r="D680" s="16"/>
      <c r="E680" s="16" t="s">
        <v>760</v>
      </c>
      <c r="F680" s="16"/>
      <c r="G680" s="16"/>
      <c r="H680" s="16"/>
      <c r="I680" s="37"/>
      <c r="J680" s="16"/>
      <c r="K680" s="16"/>
      <c r="L680" s="16"/>
      <c r="M680" s="16"/>
      <c r="N680" s="16"/>
      <c r="O680" s="43"/>
      <c r="P680" s="16"/>
      <c r="Q680" s="38"/>
      <c r="R680" s="38"/>
      <c r="S680" s="38">
        <v>0</v>
      </c>
    </row>
    <row r="681" spans="1:19" ht="12.75">
      <c r="A681" s="39"/>
      <c r="B681" s="39"/>
      <c r="C681" s="39"/>
      <c r="D681" s="39"/>
      <c r="E681" s="39"/>
      <c r="F681" s="39"/>
      <c r="G681" s="39"/>
      <c r="H681" s="39" t="s">
        <v>207</v>
      </c>
      <c r="I681" s="40">
        <v>44939</v>
      </c>
      <c r="J681" s="39"/>
      <c r="K681" s="39"/>
      <c r="L681" s="39" t="s">
        <v>691</v>
      </c>
      <c r="M681" s="39"/>
      <c r="N681" s="39" t="s">
        <v>744</v>
      </c>
      <c r="O681" s="44"/>
      <c r="P681" s="39" t="s">
        <v>748</v>
      </c>
      <c r="Q681" s="22"/>
      <c r="R681" s="22">
        <v>460.41</v>
      </c>
      <c r="S681" s="22">
        <v>460.41</v>
      </c>
    </row>
    <row r="682" spans="1:19" ht="12.75">
      <c r="A682" s="39"/>
      <c r="B682" s="39"/>
      <c r="C682" s="39"/>
      <c r="D682" s="39"/>
      <c r="E682" s="39"/>
      <c r="F682" s="39"/>
      <c r="G682" s="39"/>
      <c r="H682" s="39" t="s">
        <v>207</v>
      </c>
      <c r="I682" s="40">
        <v>44939</v>
      </c>
      <c r="J682" s="39"/>
      <c r="K682" s="39"/>
      <c r="L682" s="39" t="s">
        <v>692</v>
      </c>
      <c r="M682" s="39"/>
      <c r="N682" s="39" t="s">
        <v>745</v>
      </c>
      <c r="O682" s="44"/>
      <c r="P682" s="39" t="s">
        <v>748</v>
      </c>
      <c r="Q682" s="22"/>
      <c r="R682" s="22">
        <v>703.79</v>
      </c>
      <c r="S682" s="22">
        <v>1164.2</v>
      </c>
    </row>
    <row r="683" spans="1:19" ht="12.75">
      <c r="A683" s="39"/>
      <c r="B683" s="39"/>
      <c r="C683" s="39"/>
      <c r="D683" s="39"/>
      <c r="E683" s="39"/>
      <c r="F683" s="39"/>
      <c r="G683" s="39"/>
      <c r="H683" s="39" t="s">
        <v>207</v>
      </c>
      <c r="I683" s="40">
        <v>44939</v>
      </c>
      <c r="J683" s="39"/>
      <c r="K683" s="39"/>
      <c r="L683" s="39" t="s">
        <v>693</v>
      </c>
      <c r="M683" s="39"/>
      <c r="N683" s="39" t="s">
        <v>266</v>
      </c>
      <c r="O683" s="44"/>
      <c r="P683" s="39" t="s">
        <v>748</v>
      </c>
      <c r="Q683" s="22"/>
      <c r="R683" s="22">
        <v>800.42</v>
      </c>
      <c r="S683" s="22">
        <v>1964.62</v>
      </c>
    </row>
    <row r="684" spans="1:19" ht="12.75">
      <c r="A684" s="39"/>
      <c r="B684" s="39"/>
      <c r="C684" s="39"/>
      <c r="D684" s="39"/>
      <c r="E684" s="39"/>
      <c r="F684" s="39"/>
      <c r="G684" s="39"/>
      <c r="H684" s="39" t="s">
        <v>207</v>
      </c>
      <c r="I684" s="40">
        <v>44953</v>
      </c>
      <c r="J684" s="39"/>
      <c r="K684" s="39"/>
      <c r="L684" s="39" t="s">
        <v>691</v>
      </c>
      <c r="M684" s="39"/>
      <c r="N684" s="39" t="s">
        <v>744</v>
      </c>
      <c r="O684" s="44"/>
      <c r="P684" s="39" t="s">
        <v>748</v>
      </c>
      <c r="Q684" s="22"/>
      <c r="R684" s="22">
        <v>395.09</v>
      </c>
      <c r="S684" s="22">
        <v>2359.71</v>
      </c>
    </row>
    <row r="685" spans="1:19" ht="12.75">
      <c r="A685" s="39"/>
      <c r="B685" s="39"/>
      <c r="C685" s="39"/>
      <c r="D685" s="39"/>
      <c r="E685" s="39"/>
      <c r="F685" s="39"/>
      <c r="G685" s="39"/>
      <c r="H685" s="39" t="s">
        <v>207</v>
      </c>
      <c r="I685" s="40">
        <v>44953</v>
      </c>
      <c r="J685" s="39"/>
      <c r="K685" s="39"/>
      <c r="L685" s="39" t="s">
        <v>691</v>
      </c>
      <c r="M685" s="39"/>
      <c r="N685" s="39" t="s">
        <v>744</v>
      </c>
      <c r="O685" s="44"/>
      <c r="P685" s="39" t="s">
        <v>748</v>
      </c>
      <c r="Q685" s="22">
        <v>0</v>
      </c>
      <c r="R685" s="22"/>
      <c r="S685" s="22">
        <v>2359.71</v>
      </c>
    </row>
    <row r="686" spans="1:19" ht="12.75">
      <c r="A686" s="39"/>
      <c r="B686" s="39"/>
      <c r="C686" s="39"/>
      <c r="D686" s="39"/>
      <c r="E686" s="39"/>
      <c r="F686" s="39"/>
      <c r="G686" s="39"/>
      <c r="H686" s="39" t="s">
        <v>207</v>
      </c>
      <c r="I686" s="40">
        <v>44953</v>
      </c>
      <c r="J686" s="39"/>
      <c r="K686" s="39"/>
      <c r="L686" s="39" t="s">
        <v>692</v>
      </c>
      <c r="M686" s="39"/>
      <c r="N686" s="39" t="s">
        <v>745</v>
      </c>
      <c r="O686" s="44"/>
      <c r="P686" s="39" t="s">
        <v>748</v>
      </c>
      <c r="Q686" s="22"/>
      <c r="R686" s="22">
        <v>600.9</v>
      </c>
      <c r="S686" s="22">
        <v>2960.61</v>
      </c>
    </row>
    <row r="687" spans="1:19" ht="12.75">
      <c r="A687" s="39"/>
      <c r="B687" s="39"/>
      <c r="C687" s="39"/>
      <c r="D687" s="39"/>
      <c r="E687" s="39"/>
      <c r="F687" s="39"/>
      <c r="G687" s="39"/>
      <c r="H687" s="39" t="s">
        <v>207</v>
      </c>
      <c r="I687" s="40">
        <v>44953</v>
      </c>
      <c r="J687" s="39"/>
      <c r="K687" s="39"/>
      <c r="L687" s="39" t="s">
        <v>692</v>
      </c>
      <c r="M687" s="39"/>
      <c r="N687" s="39" t="s">
        <v>745</v>
      </c>
      <c r="O687" s="44"/>
      <c r="P687" s="39" t="s">
        <v>748</v>
      </c>
      <c r="Q687" s="22">
        <v>0</v>
      </c>
      <c r="R687" s="22"/>
      <c r="S687" s="22">
        <v>2960.61</v>
      </c>
    </row>
    <row r="688" spans="1:19" ht="12.75">
      <c r="A688" s="39"/>
      <c r="B688" s="39"/>
      <c r="C688" s="39"/>
      <c r="D688" s="39"/>
      <c r="E688" s="39"/>
      <c r="F688" s="39"/>
      <c r="G688" s="39"/>
      <c r="H688" s="39" t="s">
        <v>207</v>
      </c>
      <c r="I688" s="40">
        <v>44953</v>
      </c>
      <c r="J688" s="39"/>
      <c r="K688" s="39"/>
      <c r="L688" s="39" t="s">
        <v>693</v>
      </c>
      <c r="M688" s="39"/>
      <c r="N688" s="39" t="s">
        <v>266</v>
      </c>
      <c r="O688" s="44"/>
      <c r="P688" s="39" t="s">
        <v>748</v>
      </c>
      <c r="Q688" s="22"/>
      <c r="R688" s="22">
        <v>670.32</v>
      </c>
      <c r="S688" s="22">
        <v>3630.93</v>
      </c>
    </row>
    <row r="689" spans="1:19" ht="12.75">
      <c r="A689" s="39"/>
      <c r="B689" s="39"/>
      <c r="C689" s="39"/>
      <c r="D689" s="39"/>
      <c r="E689" s="39"/>
      <c r="F689" s="39"/>
      <c r="G689" s="39"/>
      <c r="H689" s="39" t="s">
        <v>207</v>
      </c>
      <c r="I689" s="40">
        <v>44953</v>
      </c>
      <c r="J689" s="39"/>
      <c r="K689" s="39"/>
      <c r="L689" s="39" t="s">
        <v>693</v>
      </c>
      <c r="M689" s="39"/>
      <c r="N689" s="39" t="s">
        <v>266</v>
      </c>
      <c r="O689" s="44"/>
      <c r="P689" s="39" t="s">
        <v>748</v>
      </c>
      <c r="Q689" s="22">
        <v>0</v>
      </c>
      <c r="R689" s="22"/>
      <c r="S689" s="22">
        <v>3630.93</v>
      </c>
    </row>
    <row r="690" spans="1:19" ht="12.75">
      <c r="A690" s="39"/>
      <c r="B690" s="39"/>
      <c r="C690" s="39"/>
      <c r="D690" s="39"/>
      <c r="E690" s="39"/>
      <c r="F690" s="39"/>
      <c r="G690" s="39"/>
      <c r="H690" s="39" t="s">
        <v>399</v>
      </c>
      <c r="I690" s="40">
        <v>44964</v>
      </c>
      <c r="J690" s="39"/>
      <c r="K690" s="39"/>
      <c r="L690" s="39" t="s">
        <v>445</v>
      </c>
      <c r="M690" s="39" t="s">
        <v>889</v>
      </c>
      <c r="N690" s="39"/>
      <c r="O690" s="44"/>
      <c r="P690" s="39" t="s">
        <v>748</v>
      </c>
      <c r="Q690" s="22">
        <v>803.87</v>
      </c>
      <c r="R690" s="22"/>
      <c r="S690" s="22">
        <v>2827.06</v>
      </c>
    </row>
    <row r="691" spans="1:19" ht="12.75">
      <c r="A691" s="39"/>
      <c r="B691" s="39"/>
      <c r="C691" s="39"/>
      <c r="D691" s="39"/>
      <c r="E691" s="39"/>
      <c r="F691" s="39"/>
      <c r="G691" s="39"/>
      <c r="H691" s="39" t="s">
        <v>399</v>
      </c>
      <c r="I691" s="40">
        <v>44964</v>
      </c>
      <c r="J691" s="39"/>
      <c r="K691" s="39"/>
      <c r="L691" s="39" t="s">
        <v>446</v>
      </c>
      <c r="M691" s="39" t="s">
        <v>890</v>
      </c>
      <c r="N691" s="39"/>
      <c r="O691" s="44"/>
      <c r="P691" s="39" t="s">
        <v>748</v>
      </c>
      <c r="Q691" s="22">
        <v>2731.78</v>
      </c>
      <c r="R691" s="22"/>
      <c r="S691" s="22">
        <v>95.28</v>
      </c>
    </row>
    <row r="692" spans="1:19" ht="12.75">
      <c r="A692" s="39"/>
      <c r="B692" s="39"/>
      <c r="C692" s="39"/>
      <c r="D692" s="39"/>
      <c r="E692" s="39"/>
      <c r="F692" s="39"/>
      <c r="G692" s="39"/>
      <c r="H692" s="39" t="s">
        <v>399</v>
      </c>
      <c r="I692" s="40">
        <v>44964</v>
      </c>
      <c r="J692" s="39"/>
      <c r="K692" s="39"/>
      <c r="L692" s="39" t="s">
        <v>879</v>
      </c>
      <c r="M692" s="39" t="s">
        <v>891</v>
      </c>
      <c r="N692" s="39"/>
      <c r="O692" s="44"/>
      <c r="P692" s="39" t="s">
        <v>748</v>
      </c>
      <c r="Q692" s="22">
        <v>105</v>
      </c>
      <c r="R692" s="22"/>
      <c r="S692" s="22">
        <v>-9.72</v>
      </c>
    </row>
    <row r="693" spans="1:19" ht="12.75">
      <c r="A693" s="39"/>
      <c r="B693" s="39"/>
      <c r="C693" s="39"/>
      <c r="D693" s="39"/>
      <c r="E693" s="39"/>
      <c r="F693" s="39"/>
      <c r="G693" s="39"/>
      <c r="H693" s="39" t="s">
        <v>207</v>
      </c>
      <c r="I693" s="40">
        <v>44967</v>
      </c>
      <c r="J693" s="39"/>
      <c r="K693" s="39"/>
      <c r="L693" s="39" t="s">
        <v>691</v>
      </c>
      <c r="M693" s="39"/>
      <c r="N693" s="39" t="s">
        <v>744</v>
      </c>
      <c r="O693" s="44"/>
      <c r="P693" s="39" t="s">
        <v>748</v>
      </c>
      <c r="Q693" s="22"/>
      <c r="R693" s="22">
        <v>460.42</v>
      </c>
      <c r="S693" s="22">
        <v>450.7</v>
      </c>
    </row>
    <row r="694" spans="1:19" ht="12.75">
      <c r="A694" s="39"/>
      <c r="B694" s="39"/>
      <c r="C694" s="39"/>
      <c r="D694" s="39"/>
      <c r="E694" s="39"/>
      <c r="F694" s="39"/>
      <c r="G694" s="39"/>
      <c r="H694" s="39" t="s">
        <v>207</v>
      </c>
      <c r="I694" s="40">
        <v>44967</v>
      </c>
      <c r="J694" s="39"/>
      <c r="K694" s="39"/>
      <c r="L694" s="39" t="s">
        <v>692</v>
      </c>
      <c r="M694" s="39"/>
      <c r="N694" s="39" t="s">
        <v>745</v>
      </c>
      <c r="O694" s="44"/>
      <c r="P694" s="39" t="s">
        <v>748</v>
      </c>
      <c r="Q694" s="22"/>
      <c r="R694" s="22">
        <v>703.8</v>
      </c>
      <c r="S694" s="22">
        <v>1154.5</v>
      </c>
    </row>
    <row r="695" spans="1:19" ht="12.75">
      <c r="A695" s="39"/>
      <c r="B695" s="39"/>
      <c r="C695" s="39"/>
      <c r="D695" s="39"/>
      <c r="E695" s="39"/>
      <c r="F695" s="39"/>
      <c r="G695" s="39"/>
      <c r="H695" s="39" t="s">
        <v>207</v>
      </c>
      <c r="I695" s="40">
        <v>44967</v>
      </c>
      <c r="J695" s="39"/>
      <c r="K695" s="39"/>
      <c r="L695" s="39" t="s">
        <v>693</v>
      </c>
      <c r="M695" s="39"/>
      <c r="N695" s="39" t="s">
        <v>266</v>
      </c>
      <c r="O695" s="44"/>
      <c r="P695" s="39" t="s">
        <v>748</v>
      </c>
      <c r="Q695" s="22"/>
      <c r="R695" s="22">
        <v>800.45</v>
      </c>
      <c r="S695" s="22">
        <v>1954.95</v>
      </c>
    </row>
    <row r="696" spans="1:19" ht="12.75">
      <c r="A696" s="39"/>
      <c r="B696" s="39"/>
      <c r="C696" s="39"/>
      <c r="D696" s="39"/>
      <c r="E696" s="39"/>
      <c r="F696" s="39"/>
      <c r="G696" s="39"/>
      <c r="H696" s="39" t="s">
        <v>207</v>
      </c>
      <c r="I696" s="40">
        <v>44981</v>
      </c>
      <c r="J696" s="39"/>
      <c r="K696" s="39"/>
      <c r="L696" s="39" t="s">
        <v>691</v>
      </c>
      <c r="M696" s="39"/>
      <c r="N696" s="39" t="s">
        <v>744</v>
      </c>
      <c r="O696" s="44"/>
      <c r="P696" s="39" t="s">
        <v>748</v>
      </c>
      <c r="Q696" s="22"/>
      <c r="R696" s="22">
        <v>405.44</v>
      </c>
      <c r="S696" s="22">
        <v>2360.39</v>
      </c>
    </row>
    <row r="697" spans="1:19" ht="12.75">
      <c r="A697" s="39"/>
      <c r="B697" s="39"/>
      <c r="C697" s="39"/>
      <c r="D697" s="39"/>
      <c r="E697" s="39"/>
      <c r="F697" s="39"/>
      <c r="G697" s="39"/>
      <c r="H697" s="39" t="s">
        <v>207</v>
      </c>
      <c r="I697" s="40">
        <v>44981</v>
      </c>
      <c r="J697" s="39"/>
      <c r="K697" s="39"/>
      <c r="L697" s="39" t="s">
        <v>691</v>
      </c>
      <c r="M697" s="39"/>
      <c r="N697" s="39" t="s">
        <v>744</v>
      </c>
      <c r="O697" s="44"/>
      <c r="P697" s="39" t="s">
        <v>748</v>
      </c>
      <c r="Q697" s="22">
        <v>0</v>
      </c>
      <c r="R697" s="22"/>
      <c r="S697" s="22">
        <v>2360.39</v>
      </c>
    </row>
    <row r="698" spans="1:19" ht="12.75">
      <c r="A698" s="39"/>
      <c r="B698" s="39"/>
      <c r="C698" s="39"/>
      <c r="D698" s="39"/>
      <c r="E698" s="39"/>
      <c r="F698" s="39"/>
      <c r="G698" s="39"/>
      <c r="H698" s="39" t="s">
        <v>207</v>
      </c>
      <c r="I698" s="40">
        <v>44981</v>
      </c>
      <c r="J698" s="39"/>
      <c r="K698" s="39"/>
      <c r="L698" s="39" t="s">
        <v>692</v>
      </c>
      <c r="M698" s="39"/>
      <c r="N698" s="39" t="s">
        <v>745</v>
      </c>
      <c r="O698" s="44"/>
      <c r="P698" s="39" t="s">
        <v>748</v>
      </c>
      <c r="Q698" s="22"/>
      <c r="R698" s="22">
        <v>600.9</v>
      </c>
      <c r="S698" s="22">
        <v>2961.29</v>
      </c>
    </row>
    <row r="699" spans="1:19" ht="12.75">
      <c r="A699" s="39"/>
      <c r="B699" s="39"/>
      <c r="C699" s="39"/>
      <c r="D699" s="39"/>
      <c r="E699" s="39"/>
      <c r="F699" s="39"/>
      <c r="G699" s="39"/>
      <c r="H699" s="39" t="s">
        <v>207</v>
      </c>
      <c r="I699" s="40">
        <v>44981</v>
      </c>
      <c r="J699" s="39"/>
      <c r="K699" s="39"/>
      <c r="L699" s="39" t="s">
        <v>692</v>
      </c>
      <c r="M699" s="39"/>
      <c r="N699" s="39" t="s">
        <v>745</v>
      </c>
      <c r="O699" s="44"/>
      <c r="P699" s="39" t="s">
        <v>748</v>
      </c>
      <c r="Q699" s="22">
        <v>0</v>
      </c>
      <c r="R699" s="22"/>
      <c r="S699" s="22">
        <v>2961.29</v>
      </c>
    </row>
    <row r="700" spans="1:19" ht="12.75">
      <c r="A700" s="39"/>
      <c r="B700" s="39"/>
      <c r="C700" s="39"/>
      <c r="D700" s="39"/>
      <c r="E700" s="39"/>
      <c r="F700" s="39"/>
      <c r="G700" s="39"/>
      <c r="H700" s="39" t="s">
        <v>207</v>
      </c>
      <c r="I700" s="40">
        <v>44981</v>
      </c>
      <c r="J700" s="39"/>
      <c r="K700" s="39"/>
      <c r="L700" s="39" t="s">
        <v>693</v>
      </c>
      <c r="M700" s="39"/>
      <c r="N700" s="39" t="s">
        <v>266</v>
      </c>
      <c r="O700" s="44"/>
      <c r="P700" s="39" t="s">
        <v>748</v>
      </c>
      <c r="Q700" s="22"/>
      <c r="R700" s="22">
        <v>670.36</v>
      </c>
      <c r="S700" s="22">
        <v>3631.65</v>
      </c>
    </row>
    <row r="701" spans="1:19" ht="12.75">
      <c r="A701" s="39"/>
      <c r="B701" s="39"/>
      <c r="C701" s="39"/>
      <c r="D701" s="39"/>
      <c r="E701" s="39"/>
      <c r="F701" s="39"/>
      <c r="G701" s="39"/>
      <c r="H701" s="39" t="s">
        <v>207</v>
      </c>
      <c r="I701" s="40">
        <v>44981</v>
      </c>
      <c r="J701" s="39"/>
      <c r="K701" s="39"/>
      <c r="L701" s="39" t="s">
        <v>693</v>
      </c>
      <c r="M701" s="39"/>
      <c r="N701" s="39" t="s">
        <v>266</v>
      </c>
      <c r="O701" s="44"/>
      <c r="P701" s="39" t="s">
        <v>748</v>
      </c>
      <c r="Q701" s="22">
        <v>0</v>
      </c>
      <c r="R701" s="22"/>
      <c r="S701" s="22">
        <v>3631.65</v>
      </c>
    </row>
    <row r="702" spans="1:19" ht="12.75">
      <c r="A702" s="39"/>
      <c r="B702" s="39"/>
      <c r="C702" s="39"/>
      <c r="D702" s="39"/>
      <c r="E702" s="39"/>
      <c r="F702" s="39"/>
      <c r="G702" s="39"/>
      <c r="H702" s="39" t="s">
        <v>399</v>
      </c>
      <c r="I702" s="40">
        <v>44992</v>
      </c>
      <c r="J702" s="39"/>
      <c r="K702" s="39"/>
      <c r="L702" s="39" t="s">
        <v>445</v>
      </c>
      <c r="M702" s="39" t="s">
        <v>889</v>
      </c>
      <c r="N702" s="39"/>
      <c r="O702" s="44"/>
      <c r="P702" s="39" t="s">
        <v>748</v>
      </c>
      <c r="Q702" s="22">
        <v>806.25</v>
      </c>
      <c r="R702" s="22"/>
      <c r="S702" s="22">
        <v>2825.4</v>
      </c>
    </row>
    <row r="703" spans="1:19" ht="12.75">
      <c r="A703" s="39"/>
      <c r="B703" s="39"/>
      <c r="C703" s="39"/>
      <c r="D703" s="39"/>
      <c r="E703" s="39"/>
      <c r="F703" s="39"/>
      <c r="G703" s="39"/>
      <c r="H703" s="39" t="s">
        <v>399</v>
      </c>
      <c r="I703" s="40">
        <v>44992</v>
      </c>
      <c r="J703" s="39"/>
      <c r="K703" s="39"/>
      <c r="L703" s="39" t="s">
        <v>446</v>
      </c>
      <c r="M703" s="39" t="s">
        <v>890</v>
      </c>
      <c r="N703" s="39"/>
      <c r="O703" s="44"/>
      <c r="P703" s="39" t="s">
        <v>748</v>
      </c>
      <c r="Q703" s="22">
        <v>2739.84</v>
      </c>
      <c r="R703" s="22"/>
      <c r="S703" s="22">
        <v>85.56</v>
      </c>
    </row>
    <row r="704" spans="1:19" ht="12.75">
      <c r="A704" s="39"/>
      <c r="B704" s="39"/>
      <c r="C704" s="39"/>
      <c r="D704" s="39"/>
      <c r="E704" s="39"/>
      <c r="F704" s="39"/>
      <c r="G704" s="39"/>
      <c r="H704" s="39" t="s">
        <v>399</v>
      </c>
      <c r="I704" s="40">
        <v>44992</v>
      </c>
      <c r="J704" s="39"/>
      <c r="K704" s="39"/>
      <c r="L704" s="39" t="s">
        <v>879</v>
      </c>
      <c r="M704" s="39" t="s">
        <v>891</v>
      </c>
      <c r="N704" s="39"/>
      <c r="O704" s="44"/>
      <c r="P704" s="39" t="s">
        <v>748</v>
      </c>
      <c r="Q704" s="22">
        <v>105</v>
      </c>
      <c r="R704" s="22"/>
      <c r="S704" s="22">
        <v>-19.44</v>
      </c>
    </row>
    <row r="705" spans="1:19" ht="12.75">
      <c r="A705" s="39"/>
      <c r="B705" s="39"/>
      <c r="C705" s="39"/>
      <c r="D705" s="39"/>
      <c r="E705" s="39"/>
      <c r="F705" s="39"/>
      <c r="G705" s="39"/>
      <c r="H705" s="39" t="s">
        <v>207</v>
      </c>
      <c r="I705" s="40">
        <v>44995</v>
      </c>
      <c r="J705" s="39"/>
      <c r="K705" s="39"/>
      <c r="L705" s="39" t="s">
        <v>691</v>
      </c>
      <c r="M705" s="39"/>
      <c r="N705" s="39" t="s">
        <v>744</v>
      </c>
      <c r="O705" s="44"/>
      <c r="P705" s="39" t="s">
        <v>748</v>
      </c>
      <c r="Q705" s="22"/>
      <c r="R705" s="22">
        <v>460.41</v>
      </c>
      <c r="S705" s="22">
        <v>440.97</v>
      </c>
    </row>
    <row r="706" spans="1:19" ht="12.75">
      <c r="A706" s="39"/>
      <c r="B706" s="39"/>
      <c r="C706" s="39"/>
      <c r="D706" s="39"/>
      <c r="E706" s="39"/>
      <c r="F706" s="39"/>
      <c r="G706" s="39"/>
      <c r="H706" s="39" t="s">
        <v>207</v>
      </c>
      <c r="I706" s="40">
        <v>44995</v>
      </c>
      <c r="J706" s="39"/>
      <c r="K706" s="39"/>
      <c r="L706" s="39" t="s">
        <v>692</v>
      </c>
      <c r="M706" s="39"/>
      <c r="N706" s="39" t="s">
        <v>745</v>
      </c>
      <c r="O706" s="44"/>
      <c r="P706" s="39" t="s">
        <v>748</v>
      </c>
      <c r="Q706" s="22"/>
      <c r="R706" s="22">
        <v>703.8</v>
      </c>
      <c r="S706" s="22">
        <v>1144.77</v>
      </c>
    </row>
    <row r="707" spans="1:19" ht="12.75">
      <c r="A707" s="39"/>
      <c r="B707" s="39"/>
      <c r="C707" s="39"/>
      <c r="D707" s="39"/>
      <c r="E707" s="39"/>
      <c r="F707" s="39"/>
      <c r="G707" s="39"/>
      <c r="H707" s="39" t="s">
        <v>207</v>
      </c>
      <c r="I707" s="40">
        <v>44995</v>
      </c>
      <c r="J707" s="39"/>
      <c r="K707" s="39"/>
      <c r="L707" s="39" t="s">
        <v>693</v>
      </c>
      <c r="M707" s="39"/>
      <c r="N707" s="39" t="s">
        <v>266</v>
      </c>
      <c r="O707" s="44"/>
      <c r="P707" s="39" t="s">
        <v>748</v>
      </c>
      <c r="Q707" s="22"/>
      <c r="R707" s="22">
        <v>800.42</v>
      </c>
      <c r="S707" s="22">
        <v>1945.19</v>
      </c>
    </row>
    <row r="708" spans="1:19" ht="12.75">
      <c r="A708" s="39"/>
      <c r="B708" s="39"/>
      <c r="C708" s="39"/>
      <c r="D708" s="39"/>
      <c r="E708" s="39"/>
      <c r="F708" s="39"/>
      <c r="G708" s="39"/>
      <c r="H708" s="39" t="s">
        <v>207</v>
      </c>
      <c r="I708" s="40">
        <v>45009</v>
      </c>
      <c r="J708" s="39"/>
      <c r="K708" s="39"/>
      <c r="L708" s="39" t="s">
        <v>691</v>
      </c>
      <c r="M708" s="39"/>
      <c r="N708" s="39" t="s">
        <v>744</v>
      </c>
      <c r="O708" s="44"/>
      <c r="P708" s="39" t="s">
        <v>748</v>
      </c>
      <c r="Q708" s="22"/>
      <c r="R708" s="22">
        <v>460.42</v>
      </c>
      <c r="S708" s="22">
        <v>2405.61</v>
      </c>
    </row>
    <row r="709" spans="1:19" ht="12.75">
      <c r="A709" s="39"/>
      <c r="B709" s="39"/>
      <c r="C709" s="39"/>
      <c r="D709" s="39"/>
      <c r="E709" s="39"/>
      <c r="F709" s="39"/>
      <c r="G709" s="39"/>
      <c r="H709" s="39" t="s">
        <v>207</v>
      </c>
      <c r="I709" s="40">
        <v>45009</v>
      </c>
      <c r="J709" s="39"/>
      <c r="K709" s="39"/>
      <c r="L709" s="39" t="s">
        <v>692</v>
      </c>
      <c r="M709" s="39"/>
      <c r="N709" s="39" t="s">
        <v>745</v>
      </c>
      <c r="O709" s="44"/>
      <c r="P709" s="39" t="s">
        <v>748</v>
      </c>
      <c r="Q709" s="22"/>
      <c r="R709" s="22">
        <v>703.8</v>
      </c>
      <c r="S709" s="22">
        <v>3109.41</v>
      </c>
    </row>
    <row r="710" spans="1:19" ht="12.75">
      <c r="A710" s="39"/>
      <c r="B710" s="39"/>
      <c r="C710" s="39"/>
      <c r="D710" s="39"/>
      <c r="E710" s="39"/>
      <c r="F710" s="39"/>
      <c r="G710" s="39"/>
      <c r="H710" s="39" t="s">
        <v>207</v>
      </c>
      <c r="I710" s="40">
        <v>45009</v>
      </c>
      <c r="J710" s="39"/>
      <c r="K710" s="39"/>
      <c r="L710" s="39" t="s">
        <v>693</v>
      </c>
      <c r="M710" s="39"/>
      <c r="N710" s="39" t="s">
        <v>266</v>
      </c>
      <c r="O710" s="44"/>
      <c r="P710" s="39" t="s">
        <v>748</v>
      </c>
      <c r="Q710" s="22"/>
      <c r="R710" s="22">
        <v>710.54</v>
      </c>
      <c r="S710" s="22">
        <v>3819.95</v>
      </c>
    </row>
    <row r="711" spans="1:19" ht="12.75">
      <c r="A711" s="39"/>
      <c r="B711" s="39"/>
      <c r="C711" s="39"/>
      <c r="D711" s="39"/>
      <c r="E711" s="39"/>
      <c r="F711" s="39"/>
      <c r="G711" s="39"/>
      <c r="H711" s="39" t="s">
        <v>207</v>
      </c>
      <c r="I711" s="40">
        <v>45023</v>
      </c>
      <c r="J711" s="39"/>
      <c r="K711" s="39"/>
      <c r="L711" s="39" t="s">
        <v>691</v>
      </c>
      <c r="M711" s="39"/>
      <c r="N711" s="39" t="s">
        <v>744</v>
      </c>
      <c r="O711" s="44"/>
      <c r="P711" s="39" t="s">
        <v>748</v>
      </c>
      <c r="Q711" s="22"/>
      <c r="R711" s="22">
        <v>460.41</v>
      </c>
      <c r="S711" s="22">
        <v>4280.36</v>
      </c>
    </row>
    <row r="712" spans="1:19" ht="12.75">
      <c r="A712" s="39"/>
      <c r="B712" s="39"/>
      <c r="C712" s="39"/>
      <c r="D712" s="39"/>
      <c r="E712" s="39"/>
      <c r="F712" s="39"/>
      <c r="G712" s="39"/>
      <c r="H712" s="39" t="s">
        <v>207</v>
      </c>
      <c r="I712" s="40">
        <v>45023</v>
      </c>
      <c r="J712" s="39"/>
      <c r="K712" s="39"/>
      <c r="L712" s="39" t="s">
        <v>692</v>
      </c>
      <c r="M712" s="39"/>
      <c r="N712" s="39" t="s">
        <v>745</v>
      </c>
      <c r="O712" s="44"/>
      <c r="P712" s="39" t="s">
        <v>748</v>
      </c>
      <c r="Q712" s="22"/>
      <c r="R712" s="22">
        <v>619.82</v>
      </c>
      <c r="S712" s="22">
        <v>4900.18</v>
      </c>
    </row>
    <row r="713" spans="1:19" ht="12.75">
      <c r="A713" s="39"/>
      <c r="B713" s="39"/>
      <c r="C713" s="39"/>
      <c r="D713" s="39"/>
      <c r="E713" s="39"/>
      <c r="F713" s="39"/>
      <c r="G713" s="39"/>
      <c r="H713" s="39" t="s">
        <v>399</v>
      </c>
      <c r="I713" s="40">
        <v>45023</v>
      </c>
      <c r="J713" s="39"/>
      <c r="K713" s="39"/>
      <c r="L713" s="39" t="s">
        <v>445</v>
      </c>
      <c r="M713" s="39" t="s">
        <v>889</v>
      </c>
      <c r="N713" s="39"/>
      <c r="O713" s="44"/>
      <c r="P713" s="39" t="s">
        <v>748</v>
      </c>
      <c r="Q713" s="22">
        <v>997.59</v>
      </c>
      <c r="R713" s="22"/>
      <c r="S713" s="22">
        <v>3902.59</v>
      </c>
    </row>
    <row r="714" spans="1:19" ht="12.75">
      <c r="A714" s="39"/>
      <c r="B714" s="39"/>
      <c r="C714" s="39"/>
      <c r="D714" s="39"/>
      <c r="E714" s="39"/>
      <c r="F714" s="39"/>
      <c r="G714" s="39"/>
      <c r="H714" s="39" t="s">
        <v>399</v>
      </c>
      <c r="I714" s="40">
        <v>45023</v>
      </c>
      <c r="J714" s="39"/>
      <c r="K714" s="39"/>
      <c r="L714" s="39" t="s">
        <v>446</v>
      </c>
      <c r="M714" s="39" t="s">
        <v>890</v>
      </c>
      <c r="N714" s="39"/>
      <c r="O714" s="44"/>
      <c r="P714" s="39" t="s">
        <v>748</v>
      </c>
      <c r="Q714" s="22">
        <v>2746.52</v>
      </c>
      <c r="R714" s="22"/>
      <c r="S714" s="22">
        <v>1156.07</v>
      </c>
    </row>
    <row r="715" spans="1:19" ht="12.75">
      <c r="A715" s="39"/>
      <c r="B715" s="39"/>
      <c r="C715" s="39"/>
      <c r="D715" s="39"/>
      <c r="E715" s="39"/>
      <c r="F715" s="39"/>
      <c r="G715" s="39"/>
      <c r="H715" s="39" t="s">
        <v>399</v>
      </c>
      <c r="I715" s="40">
        <v>45023</v>
      </c>
      <c r="J715" s="39"/>
      <c r="K715" s="39"/>
      <c r="L715" s="39" t="s">
        <v>879</v>
      </c>
      <c r="M715" s="39" t="s">
        <v>891</v>
      </c>
      <c r="N715" s="39"/>
      <c r="O715" s="44"/>
      <c r="P715" s="39" t="s">
        <v>748</v>
      </c>
      <c r="Q715" s="22">
        <v>105</v>
      </c>
      <c r="R715" s="22"/>
      <c r="S715" s="22">
        <v>1051.07</v>
      </c>
    </row>
    <row r="716" spans="1:19" ht="12.75">
      <c r="A716" s="39"/>
      <c r="B716" s="39"/>
      <c r="C716" s="39"/>
      <c r="D716" s="39"/>
      <c r="E716" s="39"/>
      <c r="F716" s="39"/>
      <c r="G716" s="39"/>
      <c r="H716" s="39" t="s">
        <v>207</v>
      </c>
      <c r="I716" s="40">
        <v>45023</v>
      </c>
      <c r="J716" s="39"/>
      <c r="K716" s="39"/>
      <c r="L716" s="39" t="s">
        <v>693</v>
      </c>
      <c r="M716" s="39"/>
      <c r="N716" s="39" t="s">
        <v>266</v>
      </c>
      <c r="O716" s="44"/>
      <c r="P716" s="39" t="s">
        <v>748</v>
      </c>
      <c r="Q716" s="22"/>
      <c r="R716" s="22">
        <v>670.36</v>
      </c>
      <c r="S716" s="22">
        <v>1721.43</v>
      </c>
    </row>
    <row r="717" spans="1:19" ht="12.75">
      <c r="A717" s="39"/>
      <c r="B717" s="39"/>
      <c r="C717" s="39"/>
      <c r="D717" s="39"/>
      <c r="E717" s="39"/>
      <c r="F717" s="39"/>
      <c r="G717" s="39"/>
      <c r="H717" s="39" t="s">
        <v>207</v>
      </c>
      <c r="I717" s="40">
        <v>45023</v>
      </c>
      <c r="J717" s="39"/>
      <c r="K717" s="39"/>
      <c r="L717" s="39" t="s">
        <v>693</v>
      </c>
      <c r="M717" s="39"/>
      <c r="N717" s="39" t="s">
        <v>266</v>
      </c>
      <c r="O717" s="44"/>
      <c r="P717" s="39" t="s">
        <v>748</v>
      </c>
      <c r="Q717" s="22">
        <v>0</v>
      </c>
      <c r="R717" s="22"/>
      <c r="S717" s="22">
        <v>1721.43</v>
      </c>
    </row>
    <row r="718" spans="1:19" ht="12.75">
      <c r="A718" s="39"/>
      <c r="B718" s="39"/>
      <c r="C718" s="39"/>
      <c r="D718" s="39"/>
      <c r="E718" s="39"/>
      <c r="F718" s="39"/>
      <c r="G718" s="39"/>
      <c r="H718" s="39" t="s">
        <v>207</v>
      </c>
      <c r="I718" s="40">
        <v>45037</v>
      </c>
      <c r="J718" s="39"/>
      <c r="K718" s="39"/>
      <c r="L718" s="39" t="s">
        <v>691</v>
      </c>
      <c r="M718" s="39"/>
      <c r="N718" s="39" t="s">
        <v>744</v>
      </c>
      <c r="O718" s="44"/>
      <c r="P718" s="39" t="s">
        <v>748</v>
      </c>
      <c r="Q718" s="22"/>
      <c r="R718" s="22">
        <v>395.1</v>
      </c>
      <c r="S718" s="22">
        <v>2116.53</v>
      </c>
    </row>
    <row r="719" spans="1:19" ht="12.75">
      <c r="A719" s="39"/>
      <c r="B719" s="39"/>
      <c r="C719" s="39"/>
      <c r="D719" s="39"/>
      <c r="E719" s="39"/>
      <c r="F719" s="39"/>
      <c r="G719" s="39"/>
      <c r="H719" s="39" t="s">
        <v>207</v>
      </c>
      <c r="I719" s="40">
        <v>45037</v>
      </c>
      <c r="J719" s="39"/>
      <c r="K719" s="39"/>
      <c r="L719" s="39" t="s">
        <v>691</v>
      </c>
      <c r="M719" s="39"/>
      <c r="N719" s="39" t="s">
        <v>744</v>
      </c>
      <c r="O719" s="44"/>
      <c r="P719" s="39" t="s">
        <v>748</v>
      </c>
      <c r="Q719" s="22">
        <v>0</v>
      </c>
      <c r="R719" s="22"/>
      <c r="S719" s="22">
        <v>2116.53</v>
      </c>
    </row>
    <row r="720" spans="1:19" ht="12.75">
      <c r="A720" s="39"/>
      <c r="B720" s="39"/>
      <c r="C720" s="39"/>
      <c r="D720" s="39"/>
      <c r="E720" s="39"/>
      <c r="F720" s="39"/>
      <c r="G720" s="39"/>
      <c r="H720" s="39" t="s">
        <v>207</v>
      </c>
      <c r="I720" s="40">
        <v>45037</v>
      </c>
      <c r="J720" s="39"/>
      <c r="K720" s="39"/>
      <c r="L720" s="39" t="s">
        <v>692</v>
      </c>
      <c r="M720" s="39"/>
      <c r="N720" s="39" t="s">
        <v>745</v>
      </c>
      <c r="O720" s="44"/>
      <c r="P720" s="39" t="s">
        <v>748</v>
      </c>
      <c r="Q720" s="22"/>
      <c r="R720" s="22">
        <v>600.91</v>
      </c>
      <c r="S720" s="22">
        <v>2717.44</v>
      </c>
    </row>
    <row r="721" spans="1:19" ht="12.75">
      <c r="A721" s="39"/>
      <c r="B721" s="39"/>
      <c r="C721" s="39"/>
      <c r="D721" s="39"/>
      <c r="E721" s="39"/>
      <c r="F721" s="39"/>
      <c r="G721" s="39"/>
      <c r="H721" s="39" t="s">
        <v>207</v>
      </c>
      <c r="I721" s="40">
        <v>45037</v>
      </c>
      <c r="J721" s="39"/>
      <c r="K721" s="39"/>
      <c r="L721" s="39" t="s">
        <v>692</v>
      </c>
      <c r="M721" s="39"/>
      <c r="N721" s="39" t="s">
        <v>745</v>
      </c>
      <c r="O721" s="44"/>
      <c r="P721" s="39" t="s">
        <v>748</v>
      </c>
      <c r="Q721" s="22">
        <v>0</v>
      </c>
      <c r="R721" s="22"/>
      <c r="S721" s="22">
        <v>2717.44</v>
      </c>
    </row>
    <row r="722" spans="1:19" ht="12.75">
      <c r="A722" s="39"/>
      <c r="B722" s="39"/>
      <c r="C722" s="39"/>
      <c r="D722" s="39"/>
      <c r="E722" s="39"/>
      <c r="F722" s="39"/>
      <c r="G722" s="39"/>
      <c r="H722" s="39" t="s">
        <v>207</v>
      </c>
      <c r="I722" s="40">
        <v>45037</v>
      </c>
      <c r="J722" s="39"/>
      <c r="K722" s="39"/>
      <c r="L722" s="39" t="s">
        <v>693</v>
      </c>
      <c r="M722" s="39"/>
      <c r="N722" s="39" t="s">
        <v>266</v>
      </c>
      <c r="O722" s="44"/>
      <c r="P722" s="39" t="s">
        <v>748</v>
      </c>
      <c r="Q722" s="22"/>
      <c r="R722" s="22">
        <v>670.32</v>
      </c>
      <c r="S722" s="22">
        <v>3387.76</v>
      </c>
    </row>
    <row r="723" spans="1:19" ht="12.75">
      <c r="A723" s="39"/>
      <c r="B723" s="39"/>
      <c r="C723" s="39"/>
      <c r="D723" s="39"/>
      <c r="E723" s="39"/>
      <c r="F723" s="39"/>
      <c r="G723" s="39"/>
      <c r="H723" s="39" t="s">
        <v>207</v>
      </c>
      <c r="I723" s="40">
        <v>45037</v>
      </c>
      <c r="J723" s="39"/>
      <c r="K723" s="39"/>
      <c r="L723" s="39" t="s">
        <v>693</v>
      </c>
      <c r="M723" s="39"/>
      <c r="N723" s="39" t="s">
        <v>266</v>
      </c>
      <c r="O723" s="44"/>
      <c r="P723" s="39" t="s">
        <v>748</v>
      </c>
      <c r="Q723" s="22">
        <v>0</v>
      </c>
      <c r="R723" s="22"/>
      <c r="S723" s="22">
        <v>3387.76</v>
      </c>
    </row>
    <row r="724" spans="1:19" ht="12.75">
      <c r="A724" s="39"/>
      <c r="B724" s="39"/>
      <c r="C724" s="39"/>
      <c r="D724" s="39"/>
      <c r="E724" s="39"/>
      <c r="F724" s="39"/>
      <c r="G724" s="39"/>
      <c r="H724" s="39" t="s">
        <v>207</v>
      </c>
      <c r="I724" s="40">
        <v>45051</v>
      </c>
      <c r="J724" s="39"/>
      <c r="K724" s="39"/>
      <c r="L724" s="39" t="s">
        <v>691</v>
      </c>
      <c r="M724" s="39"/>
      <c r="N724" s="39" t="s">
        <v>744</v>
      </c>
      <c r="O724" s="44"/>
      <c r="P724" s="39" t="s">
        <v>748</v>
      </c>
      <c r="Q724" s="22"/>
      <c r="R724" s="22">
        <v>381.69</v>
      </c>
      <c r="S724" s="22">
        <v>3769.45</v>
      </c>
    </row>
    <row r="725" spans="1:19" ht="12.75">
      <c r="A725" s="39"/>
      <c r="B725" s="39"/>
      <c r="C725" s="39"/>
      <c r="D725" s="39"/>
      <c r="E725" s="39"/>
      <c r="F725" s="39"/>
      <c r="G725" s="39"/>
      <c r="H725" s="39" t="s">
        <v>207</v>
      </c>
      <c r="I725" s="40">
        <v>45051</v>
      </c>
      <c r="J725" s="39"/>
      <c r="K725" s="39"/>
      <c r="L725" s="39" t="s">
        <v>692</v>
      </c>
      <c r="M725" s="39"/>
      <c r="N725" s="39" t="s">
        <v>745</v>
      </c>
      <c r="O725" s="44"/>
      <c r="P725" s="39" t="s">
        <v>748</v>
      </c>
      <c r="Q725" s="22"/>
      <c r="R725" s="22">
        <v>600.92</v>
      </c>
      <c r="S725" s="22">
        <v>4370.37</v>
      </c>
    </row>
    <row r="726" spans="1:19" ht="12.75">
      <c r="A726" s="39"/>
      <c r="B726" s="39"/>
      <c r="C726" s="39"/>
      <c r="D726" s="39"/>
      <c r="E726" s="39"/>
      <c r="F726" s="39"/>
      <c r="G726" s="39"/>
      <c r="H726" s="39" t="s">
        <v>207</v>
      </c>
      <c r="I726" s="40">
        <v>45051</v>
      </c>
      <c r="J726" s="39"/>
      <c r="K726" s="39"/>
      <c r="L726" s="39" t="s">
        <v>692</v>
      </c>
      <c r="M726" s="39"/>
      <c r="N726" s="39" t="s">
        <v>745</v>
      </c>
      <c r="O726" s="44"/>
      <c r="P726" s="39" t="s">
        <v>748</v>
      </c>
      <c r="Q726" s="22">
        <v>0</v>
      </c>
      <c r="R726" s="22"/>
      <c r="S726" s="22">
        <v>4370.37</v>
      </c>
    </row>
    <row r="727" spans="1:19" ht="12.75">
      <c r="A727" s="39"/>
      <c r="B727" s="39"/>
      <c r="C727" s="39"/>
      <c r="D727" s="39"/>
      <c r="E727" s="39"/>
      <c r="F727" s="39"/>
      <c r="G727" s="39"/>
      <c r="H727" s="39" t="s">
        <v>207</v>
      </c>
      <c r="I727" s="40">
        <v>45051</v>
      </c>
      <c r="J727" s="39"/>
      <c r="K727" s="39"/>
      <c r="L727" s="39" t="s">
        <v>693</v>
      </c>
      <c r="M727" s="39"/>
      <c r="N727" s="39" t="s">
        <v>266</v>
      </c>
      <c r="O727" s="44"/>
      <c r="P727" s="39" t="s">
        <v>748</v>
      </c>
      <c r="Q727" s="22"/>
      <c r="R727" s="22">
        <v>670.32</v>
      </c>
      <c r="S727" s="22">
        <v>5040.69</v>
      </c>
    </row>
    <row r="728" spans="1:19" ht="12.75">
      <c r="A728" s="39"/>
      <c r="B728" s="39"/>
      <c r="C728" s="39"/>
      <c r="D728" s="39"/>
      <c r="E728" s="39"/>
      <c r="F728" s="39"/>
      <c r="G728" s="39"/>
      <c r="H728" s="39" t="s">
        <v>207</v>
      </c>
      <c r="I728" s="40">
        <v>45051</v>
      </c>
      <c r="J728" s="39"/>
      <c r="K728" s="39"/>
      <c r="L728" s="39" t="s">
        <v>693</v>
      </c>
      <c r="M728" s="39"/>
      <c r="N728" s="39" t="s">
        <v>266</v>
      </c>
      <c r="O728" s="44"/>
      <c r="P728" s="39" t="s">
        <v>748</v>
      </c>
      <c r="Q728" s="22">
        <v>0</v>
      </c>
      <c r="R728" s="22"/>
      <c r="S728" s="22">
        <v>5040.69</v>
      </c>
    </row>
    <row r="729" spans="1:19" ht="12.75">
      <c r="A729" s="39"/>
      <c r="B729" s="39"/>
      <c r="C729" s="39"/>
      <c r="D729" s="39"/>
      <c r="E729" s="39"/>
      <c r="F729" s="39"/>
      <c r="G729" s="39"/>
      <c r="H729" s="39" t="s">
        <v>399</v>
      </c>
      <c r="I729" s="40">
        <v>45053</v>
      </c>
      <c r="J729" s="39"/>
      <c r="K729" s="39"/>
      <c r="L729" s="39" t="s">
        <v>445</v>
      </c>
      <c r="M729" s="39" t="s">
        <v>889</v>
      </c>
      <c r="N729" s="39"/>
      <c r="O729" s="44"/>
      <c r="P729" s="39" t="s">
        <v>748</v>
      </c>
      <c r="Q729" s="22">
        <v>617.66</v>
      </c>
      <c r="R729" s="22"/>
      <c r="S729" s="22">
        <v>4423.03</v>
      </c>
    </row>
    <row r="730" spans="1:19" ht="12.75">
      <c r="A730" s="39"/>
      <c r="B730" s="39"/>
      <c r="C730" s="39"/>
      <c r="D730" s="39"/>
      <c r="E730" s="39"/>
      <c r="F730" s="39"/>
      <c r="G730" s="39"/>
      <c r="H730" s="39" t="s">
        <v>399</v>
      </c>
      <c r="I730" s="40">
        <v>45053</v>
      </c>
      <c r="J730" s="39"/>
      <c r="K730" s="39"/>
      <c r="L730" s="39" t="s">
        <v>446</v>
      </c>
      <c r="M730" s="39" t="s">
        <v>890</v>
      </c>
      <c r="N730" s="39"/>
      <c r="O730" s="44"/>
      <c r="P730" s="39" t="s">
        <v>748</v>
      </c>
      <c r="Q730" s="22">
        <v>2703.98</v>
      </c>
      <c r="R730" s="22"/>
      <c r="S730" s="22">
        <v>1719.05</v>
      </c>
    </row>
    <row r="731" spans="1:19" ht="12.75">
      <c r="A731" s="39"/>
      <c r="B731" s="39"/>
      <c r="C731" s="39"/>
      <c r="D731" s="39"/>
      <c r="E731" s="39"/>
      <c r="F731" s="39"/>
      <c r="G731" s="39"/>
      <c r="H731" s="39" t="s">
        <v>399</v>
      </c>
      <c r="I731" s="40">
        <v>45053</v>
      </c>
      <c r="J731" s="39"/>
      <c r="K731" s="39"/>
      <c r="L731" s="39" t="s">
        <v>879</v>
      </c>
      <c r="M731" s="39" t="s">
        <v>891</v>
      </c>
      <c r="N731" s="39"/>
      <c r="O731" s="44"/>
      <c r="P731" s="39" t="s">
        <v>748</v>
      </c>
      <c r="Q731" s="22">
        <v>105</v>
      </c>
      <c r="R731" s="22"/>
      <c r="S731" s="22">
        <v>1614.05</v>
      </c>
    </row>
    <row r="732" spans="1:19" ht="12.75">
      <c r="A732" s="39"/>
      <c r="B732" s="39"/>
      <c r="C732" s="39"/>
      <c r="D732" s="39"/>
      <c r="E732" s="39"/>
      <c r="F732" s="39"/>
      <c r="G732" s="39"/>
      <c r="H732" s="39" t="s">
        <v>207</v>
      </c>
      <c r="I732" s="40">
        <v>45065</v>
      </c>
      <c r="J732" s="39"/>
      <c r="K732" s="39"/>
      <c r="L732" s="39" t="s">
        <v>691</v>
      </c>
      <c r="M732" s="39"/>
      <c r="N732" s="39" t="s">
        <v>744</v>
      </c>
      <c r="O732" s="44"/>
      <c r="P732" s="39" t="s">
        <v>748</v>
      </c>
      <c r="Q732" s="22"/>
      <c r="R732" s="22">
        <v>405.44</v>
      </c>
      <c r="S732" s="22">
        <v>2019.49</v>
      </c>
    </row>
    <row r="733" spans="1:19" ht="12.75">
      <c r="A733" s="39"/>
      <c r="B733" s="39"/>
      <c r="C733" s="39"/>
      <c r="D733" s="39"/>
      <c r="E733" s="39"/>
      <c r="F733" s="39"/>
      <c r="G733" s="39"/>
      <c r="H733" s="39" t="s">
        <v>207</v>
      </c>
      <c r="I733" s="40">
        <v>45065</v>
      </c>
      <c r="J733" s="39"/>
      <c r="K733" s="39"/>
      <c r="L733" s="39" t="s">
        <v>691</v>
      </c>
      <c r="M733" s="39"/>
      <c r="N733" s="39" t="s">
        <v>744</v>
      </c>
      <c r="O733" s="44"/>
      <c r="P733" s="39" t="s">
        <v>748</v>
      </c>
      <c r="Q733" s="22">
        <v>0</v>
      </c>
      <c r="R733" s="22"/>
      <c r="S733" s="22">
        <v>2019.49</v>
      </c>
    </row>
    <row r="734" spans="1:19" ht="12.75">
      <c r="A734" s="39"/>
      <c r="B734" s="39"/>
      <c r="C734" s="39"/>
      <c r="D734" s="39"/>
      <c r="E734" s="39"/>
      <c r="F734" s="39"/>
      <c r="G734" s="39"/>
      <c r="H734" s="39" t="s">
        <v>207</v>
      </c>
      <c r="I734" s="40">
        <v>45065</v>
      </c>
      <c r="J734" s="39"/>
      <c r="K734" s="39"/>
      <c r="L734" s="39" t="s">
        <v>692</v>
      </c>
      <c r="M734" s="39"/>
      <c r="N734" s="39" t="s">
        <v>745</v>
      </c>
      <c r="O734" s="44"/>
      <c r="P734" s="39" t="s">
        <v>748</v>
      </c>
      <c r="Q734" s="22"/>
      <c r="R734" s="22">
        <v>600.9</v>
      </c>
      <c r="S734" s="22">
        <v>2620.39</v>
      </c>
    </row>
    <row r="735" spans="1:19" ht="12.75">
      <c r="A735" s="39"/>
      <c r="B735" s="39"/>
      <c r="C735" s="39"/>
      <c r="D735" s="39"/>
      <c r="E735" s="39"/>
      <c r="F735" s="39"/>
      <c r="G735" s="39"/>
      <c r="H735" s="39" t="s">
        <v>207</v>
      </c>
      <c r="I735" s="40">
        <v>45065</v>
      </c>
      <c r="J735" s="39"/>
      <c r="K735" s="39"/>
      <c r="L735" s="39" t="s">
        <v>692</v>
      </c>
      <c r="M735" s="39"/>
      <c r="N735" s="39" t="s">
        <v>745</v>
      </c>
      <c r="O735" s="44"/>
      <c r="P735" s="39" t="s">
        <v>748</v>
      </c>
      <c r="Q735" s="22">
        <v>0</v>
      </c>
      <c r="R735" s="22"/>
      <c r="S735" s="22">
        <v>2620.39</v>
      </c>
    </row>
    <row r="736" spans="1:19" ht="12.75">
      <c r="A736" s="39"/>
      <c r="B736" s="39"/>
      <c r="C736" s="39"/>
      <c r="D736" s="39"/>
      <c r="E736" s="39"/>
      <c r="F736" s="39"/>
      <c r="G736" s="39"/>
      <c r="H736" s="39" t="s">
        <v>207</v>
      </c>
      <c r="I736" s="40">
        <v>45065</v>
      </c>
      <c r="J736" s="39"/>
      <c r="K736" s="39"/>
      <c r="L736" s="39" t="s">
        <v>693</v>
      </c>
      <c r="M736" s="39"/>
      <c r="N736" s="39" t="s">
        <v>266</v>
      </c>
      <c r="O736" s="44"/>
      <c r="P736" s="39" t="s">
        <v>748</v>
      </c>
      <c r="Q736" s="22"/>
      <c r="R736" s="22">
        <v>670.32</v>
      </c>
      <c r="S736" s="22">
        <v>3290.71</v>
      </c>
    </row>
    <row r="737" spans="1:19" ht="12.75">
      <c r="A737" s="39"/>
      <c r="B737" s="39"/>
      <c r="C737" s="39"/>
      <c r="D737" s="39"/>
      <c r="E737" s="39"/>
      <c r="F737" s="39"/>
      <c r="G737" s="39"/>
      <c r="H737" s="39" t="s">
        <v>207</v>
      </c>
      <c r="I737" s="40">
        <v>45065</v>
      </c>
      <c r="J737" s="39"/>
      <c r="K737" s="39"/>
      <c r="L737" s="39" t="s">
        <v>693</v>
      </c>
      <c r="M737" s="39"/>
      <c r="N737" s="39" t="s">
        <v>266</v>
      </c>
      <c r="O737" s="44"/>
      <c r="P737" s="39" t="s">
        <v>748</v>
      </c>
      <c r="Q737" s="22">
        <v>0</v>
      </c>
      <c r="R737" s="22"/>
      <c r="S737" s="22">
        <v>3290.71</v>
      </c>
    </row>
    <row r="738" spans="1:19" ht="12.75">
      <c r="A738" s="39"/>
      <c r="B738" s="39"/>
      <c r="C738" s="39"/>
      <c r="D738" s="39"/>
      <c r="E738" s="39"/>
      <c r="F738" s="39"/>
      <c r="G738" s="39"/>
      <c r="H738" s="39" t="s">
        <v>207</v>
      </c>
      <c r="I738" s="40">
        <v>45079</v>
      </c>
      <c r="J738" s="39"/>
      <c r="K738" s="39"/>
      <c r="L738" s="39" t="s">
        <v>691</v>
      </c>
      <c r="M738" s="39"/>
      <c r="N738" s="39" t="s">
        <v>744</v>
      </c>
      <c r="O738" s="44"/>
      <c r="P738" s="39" t="s">
        <v>748</v>
      </c>
      <c r="Q738" s="22"/>
      <c r="R738" s="22">
        <v>375.55</v>
      </c>
      <c r="S738" s="22">
        <v>3666.26</v>
      </c>
    </row>
    <row r="739" spans="1:19" ht="12.75">
      <c r="A739" s="39"/>
      <c r="B739" s="39"/>
      <c r="C739" s="39"/>
      <c r="D739" s="39"/>
      <c r="E739" s="39"/>
      <c r="F739" s="39"/>
      <c r="G739" s="39"/>
      <c r="H739" s="39" t="s">
        <v>207</v>
      </c>
      <c r="I739" s="40">
        <v>45079</v>
      </c>
      <c r="J739" s="39"/>
      <c r="K739" s="39"/>
      <c r="L739" s="39" t="s">
        <v>691</v>
      </c>
      <c r="M739" s="39"/>
      <c r="N739" s="39" t="s">
        <v>744</v>
      </c>
      <c r="O739" s="44"/>
      <c r="P739" s="39" t="s">
        <v>748</v>
      </c>
      <c r="Q739" s="22">
        <v>0</v>
      </c>
      <c r="R739" s="22"/>
      <c r="S739" s="22">
        <v>3666.26</v>
      </c>
    </row>
    <row r="740" spans="1:19" ht="12.75">
      <c r="A740" s="39"/>
      <c r="B740" s="39"/>
      <c r="C740" s="39"/>
      <c r="D740" s="39"/>
      <c r="E740" s="39"/>
      <c r="F740" s="39"/>
      <c r="G740" s="39"/>
      <c r="H740" s="39" t="s">
        <v>207</v>
      </c>
      <c r="I740" s="40">
        <v>45079</v>
      </c>
      <c r="J740" s="39"/>
      <c r="K740" s="39"/>
      <c r="L740" s="39" t="s">
        <v>692</v>
      </c>
      <c r="M740" s="39"/>
      <c r="N740" s="39" t="s">
        <v>745</v>
      </c>
      <c r="O740" s="44"/>
      <c r="P740" s="39" t="s">
        <v>748</v>
      </c>
      <c r="Q740" s="22"/>
      <c r="R740" s="22">
        <v>600.91</v>
      </c>
      <c r="S740" s="22">
        <v>4267.17</v>
      </c>
    </row>
    <row r="741" spans="1:19" ht="12.75">
      <c r="A741" s="39"/>
      <c r="B741" s="39"/>
      <c r="C741" s="39"/>
      <c r="D741" s="39"/>
      <c r="E741" s="39"/>
      <c r="F741" s="39"/>
      <c r="G741" s="39"/>
      <c r="H741" s="39" t="s">
        <v>207</v>
      </c>
      <c r="I741" s="40">
        <v>45079</v>
      </c>
      <c r="J741" s="39"/>
      <c r="K741" s="39"/>
      <c r="L741" s="39" t="s">
        <v>692</v>
      </c>
      <c r="M741" s="39"/>
      <c r="N741" s="39" t="s">
        <v>745</v>
      </c>
      <c r="O741" s="44"/>
      <c r="P741" s="39" t="s">
        <v>748</v>
      </c>
      <c r="Q741" s="22">
        <v>0</v>
      </c>
      <c r="R741" s="22"/>
      <c r="S741" s="22">
        <v>4267.17</v>
      </c>
    </row>
    <row r="742" spans="1:19" ht="12.75">
      <c r="A742" s="39"/>
      <c r="B742" s="39"/>
      <c r="C742" s="39"/>
      <c r="D742" s="39"/>
      <c r="E742" s="39"/>
      <c r="F742" s="39"/>
      <c r="G742" s="39"/>
      <c r="H742" s="39" t="s">
        <v>207</v>
      </c>
      <c r="I742" s="40">
        <v>45079</v>
      </c>
      <c r="J742" s="39"/>
      <c r="K742" s="39"/>
      <c r="L742" s="39" t="s">
        <v>693</v>
      </c>
      <c r="M742" s="39"/>
      <c r="N742" s="39" t="s">
        <v>266</v>
      </c>
      <c r="O742" s="44"/>
      <c r="P742" s="39" t="s">
        <v>748</v>
      </c>
      <c r="Q742" s="22"/>
      <c r="R742" s="22">
        <v>670.32</v>
      </c>
      <c r="S742" s="22">
        <v>4937.49</v>
      </c>
    </row>
    <row r="743" spans="1:19" ht="12.75">
      <c r="A743" s="39"/>
      <c r="B743" s="39"/>
      <c r="C743" s="39"/>
      <c r="D743" s="39"/>
      <c r="E743" s="39"/>
      <c r="F743" s="39"/>
      <c r="G743" s="39"/>
      <c r="H743" s="39" t="s">
        <v>207</v>
      </c>
      <c r="I743" s="40">
        <v>45079</v>
      </c>
      <c r="J743" s="39"/>
      <c r="K743" s="39"/>
      <c r="L743" s="39" t="s">
        <v>693</v>
      </c>
      <c r="M743" s="39"/>
      <c r="N743" s="39" t="s">
        <v>266</v>
      </c>
      <c r="O743" s="44"/>
      <c r="P743" s="39" t="s">
        <v>748</v>
      </c>
      <c r="Q743" s="22">
        <v>0</v>
      </c>
      <c r="R743" s="22"/>
      <c r="S743" s="22">
        <v>4937.49</v>
      </c>
    </row>
    <row r="744" spans="1:19" ht="12.75">
      <c r="A744" s="39"/>
      <c r="B744" s="39"/>
      <c r="C744" s="39"/>
      <c r="D744" s="39"/>
      <c r="E744" s="39"/>
      <c r="F744" s="39"/>
      <c r="G744" s="39"/>
      <c r="H744" s="39" t="s">
        <v>399</v>
      </c>
      <c r="I744" s="40">
        <v>45084</v>
      </c>
      <c r="J744" s="39"/>
      <c r="K744" s="39"/>
      <c r="L744" s="39" t="s">
        <v>445</v>
      </c>
      <c r="M744" s="39" t="s">
        <v>889</v>
      </c>
      <c r="N744" s="39"/>
      <c r="O744" s="44"/>
      <c r="P744" s="39" t="s">
        <v>748</v>
      </c>
      <c r="Q744" s="22">
        <v>535.09</v>
      </c>
      <c r="R744" s="22"/>
      <c r="S744" s="22">
        <v>4402.4</v>
      </c>
    </row>
    <row r="745" spans="1:19" ht="12.75">
      <c r="A745" s="39"/>
      <c r="B745" s="39"/>
      <c r="C745" s="39"/>
      <c r="D745" s="39"/>
      <c r="E745" s="39"/>
      <c r="F745" s="39"/>
      <c r="G745" s="39"/>
      <c r="H745" s="39" t="s">
        <v>399</v>
      </c>
      <c r="I745" s="40">
        <v>45084</v>
      </c>
      <c r="J745" s="39"/>
      <c r="K745" s="39"/>
      <c r="L745" s="39" t="s">
        <v>446</v>
      </c>
      <c r="M745" s="39" t="s">
        <v>890</v>
      </c>
      <c r="N745" s="39"/>
      <c r="O745" s="44"/>
      <c r="P745" s="39" t="s">
        <v>748</v>
      </c>
      <c r="Q745" s="22">
        <v>2699.22</v>
      </c>
      <c r="R745" s="22"/>
      <c r="S745" s="22">
        <v>1703.18</v>
      </c>
    </row>
    <row r="746" spans="1:19" ht="12.75">
      <c r="A746" s="39"/>
      <c r="B746" s="39"/>
      <c r="C746" s="39"/>
      <c r="D746" s="39"/>
      <c r="E746" s="39"/>
      <c r="F746" s="39"/>
      <c r="G746" s="39"/>
      <c r="H746" s="39" t="s">
        <v>399</v>
      </c>
      <c r="I746" s="40">
        <v>45084</v>
      </c>
      <c r="J746" s="39"/>
      <c r="K746" s="39"/>
      <c r="L746" s="39" t="s">
        <v>879</v>
      </c>
      <c r="M746" s="39" t="s">
        <v>891</v>
      </c>
      <c r="N746" s="39"/>
      <c r="O746" s="44"/>
      <c r="P746" s="39" t="s">
        <v>748</v>
      </c>
      <c r="Q746" s="22">
        <v>105</v>
      </c>
      <c r="R746" s="22"/>
      <c r="S746" s="22">
        <v>1598.18</v>
      </c>
    </row>
    <row r="747" spans="1:19" ht="12.75">
      <c r="A747" s="39"/>
      <c r="B747" s="39"/>
      <c r="C747" s="39"/>
      <c r="D747" s="39"/>
      <c r="E747" s="39"/>
      <c r="F747" s="39"/>
      <c r="G747" s="39"/>
      <c r="H747" s="39" t="s">
        <v>207</v>
      </c>
      <c r="I747" s="40">
        <v>45093</v>
      </c>
      <c r="J747" s="39"/>
      <c r="K747" s="39"/>
      <c r="L747" s="39" t="s">
        <v>691</v>
      </c>
      <c r="M747" s="39"/>
      <c r="N747" s="39" t="s">
        <v>744</v>
      </c>
      <c r="O747" s="44"/>
      <c r="P747" s="39" t="s">
        <v>748</v>
      </c>
      <c r="Q747" s="22"/>
      <c r="R747" s="22">
        <v>375.54</v>
      </c>
      <c r="S747" s="22">
        <v>1973.72</v>
      </c>
    </row>
    <row r="748" spans="1:19" ht="12.75">
      <c r="A748" s="39"/>
      <c r="B748" s="39"/>
      <c r="C748" s="39"/>
      <c r="D748" s="39"/>
      <c r="E748" s="39"/>
      <c r="F748" s="39"/>
      <c r="G748" s="39"/>
      <c r="H748" s="39" t="s">
        <v>207</v>
      </c>
      <c r="I748" s="40">
        <v>45093</v>
      </c>
      <c r="J748" s="39"/>
      <c r="K748" s="39"/>
      <c r="L748" s="39" t="s">
        <v>691</v>
      </c>
      <c r="M748" s="39"/>
      <c r="N748" s="39" t="s">
        <v>744</v>
      </c>
      <c r="O748" s="44"/>
      <c r="P748" s="39" t="s">
        <v>748</v>
      </c>
      <c r="Q748" s="22">
        <v>0</v>
      </c>
      <c r="R748" s="22"/>
      <c r="S748" s="22">
        <v>1973.72</v>
      </c>
    </row>
    <row r="749" spans="1:19" ht="12.75">
      <c r="A749" s="39"/>
      <c r="B749" s="39"/>
      <c r="C749" s="39"/>
      <c r="D749" s="39"/>
      <c r="E749" s="39"/>
      <c r="F749" s="39"/>
      <c r="G749" s="39"/>
      <c r="H749" s="39" t="s">
        <v>207</v>
      </c>
      <c r="I749" s="40">
        <v>45093</v>
      </c>
      <c r="J749" s="39"/>
      <c r="K749" s="39"/>
      <c r="L749" s="39" t="s">
        <v>692</v>
      </c>
      <c r="M749" s="39"/>
      <c r="N749" s="39" t="s">
        <v>745</v>
      </c>
      <c r="O749" s="44"/>
      <c r="P749" s="39" t="s">
        <v>748</v>
      </c>
      <c r="Q749" s="22"/>
      <c r="R749" s="22">
        <v>600.9</v>
      </c>
      <c r="S749" s="22">
        <v>2574.62</v>
      </c>
    </row>
    <row r="750" spans="1:19" ht="12.75">
      <c r="A750" s="39"/>
      <c r="B750" s="39"/>
      <c r="C750" s="39"/>
      <c r="D750" s="39"/>
      <c r="E750" s="39"/>
      <c r="F750" s="39"/>
      <c r="G750" s="39"/>
      <c r="H750" s="39" t="s">
        <v>207</v>
      </c>
      <c r="I750" s="40">
        <v>45093</v>
      </c>
      <c r="J750" s="39"/>
      <c r="K750" s="39"/>
      <c r="L750" s="39" t="s">
        <v>692</v>
      </c>
      <c r="M750" s="39"/>
      <c r="N750" s="39" t="s">
        <v>745</v>
      </c>
      <c r="O750" s="44"/>
      <c r="P750" s="39" t="s">
        <v>748</v>
      </c>
      <c r="Q750" s="22">
        <v>0</v>
      </c>
      <c r="R750" s="22"/>
      <c r="S750" s="22">
        <v>2574.62</v>
      </c>
    </row>
    <row r="751" spans="1:19" ht="12.75">
      <c r="A751" s="39"/>
      <c r="B751" s="39"/>
      <c r="C751" s="39"/>
      <c r="D751" s="39"/>
      <c r="E751" s="39"/>
      <c r="F751" s="39"/>
      <c r="G751" s="39"/>
      <c r="H751" s="39" t="s">
        <v>207</v>
      </c>
      <c r="I751" s="40">
        <v>45093</v>
      </c>
      <c r="J751" s="39"/>
      <c r="K751" s="39"/>
      <c r="L751" s="39" t="s">
        <v>693</v>
      </c>
      <c r="M751" s="39"/>
      <c r="N751" s="39" t="s">
        <v>266</v>
      </c>
      <c r="O751" s="44"/>
      <c r="P751" s="39" t="s">
        <v>748</v>
      </c>
      <c r="Q751" s="22"/>
      <c r="R751" s="22">
        <v>670.34</v>
      </c>
      <c r="S751" s="22">
        <v>3244.96</v>
      </c>
    </row>
    <row r="752" spans="1:19" ht="12.75">
      <c r="A752" s="39"/>
      <c r="B752" s="39"/>
      <c r="C752" s="39"/>
      <c r="D752" s="39"/>
      <c r="E752" s="39"/>
      <c r="F752" s="39"/>
      <c r="G752" s="39"/>
      <c r="H752" s="39" t="s">
        <v>207</v>
      </c>
      <c r="I752" s="40">
        <v>45093</v>
      </c>
      <c r="J752" s="39"/>
      <c r="K752" s="39"/>
      <c r="L752" s="39" t="s">
        <v>693</v>
      </c>
      <c r="M752" s="39"/>
      <c r="N752" s="39" t="s">
        <v>266</v>
      </c>
      <c r="O752" s="44"/>
      <c r="P752" s="39" t="s">
        <v>748</v>
      </c>
      <c r="Q752" s="22">
        <v>0</v>
      </c>
      <c r="R752" s="22"/>
      <c r="S752" s="22">
        <v>3244.96</v>
      </c>
    </row>
    <row r="753" spans="1:19" ht="12.75">
      <c r="A753" s="39"/>
      <c r="B753" s="39"/>
      <c r="C753" s="39"/>
      <c r="D753" s="39"/>
      <c r="E753" s="39"/>
      <c r="F753" s="39"/>
      <c r="G753" s="39"/>
      <c r="H753" s="39" t="s">
        <v>207</v>
      </c>
      <c r="I753" s="40">
        <v>45107</v>
      </c>
      <c r="J753" s="39"/>
      <c r="K753" s="39"/>
      <c r="L753" s="39" t="s">
        <v>691</v>
      </c>
      <c r="M753" s="39"/>
      <c r="N753" s="39" t="s">
        <v>744</v>
      </c>
      <c r="O753" s="44"/>
      <c r="P753" s="39" t="s">
        <v>748</v>
      </c>
      <c r="Q753" s="22"/>
      <c r="R753" s="22">
        <v>375.55</v>
      </c>
      <c r="S753" s="22">
        <v>3620.51</v>
      </c>
    </row>
    <row r="754" spans="1:19" ht="12.75">
      <c r="A754" s="39"/>
      <c r="B754" s="39"/>
      <c r="C754" s="39"/>
      <c r="D754" s="39"/>
      <c r="E754" s="39"/>
      <c r="F754" s="39"/>
      <c r="G754" s="39"/>
      <c r="H754" s="39" t="s">
        <v>207</v>
      </c>
      <c r="I754" s="40">
        <v>45107</v>
      </c>
      <c r="J754" s="39"/>
      <c r="K754" s="39"/>
      <c r="L754" s="39" t="s">
        <v>691</v>
      </c>
      <c r="M754" s="39"/>
      <c r="N754" s="39" t="s">
        <v>744</v>
      </c>
      <c r="O754" s="44"/>
      <c r="P754" s="39" t="s">
        <v>748</v>
      </c>
      <c r="Q754" s="22">
        <v>0</v>
      </c>
      <c r="R754" s="22"/>
      <c r="S754" s="22">
        <v>3620.51</v>
      </c>
    </row>
    <row r="755" spans="1:19" ht="12.75">
      <c r="A755" s="39"/>
      <c r="B755" s="39"/>
      <c r="C755" s="39"/>
      <c r="D755" s="39"/>
      <c r="E755" s="39"/>
      <c r="F755" s="39"/>
      <c r="G755" s="39"/>
      <c r="H755" s="39" t="s">
        <v>207</v>
      </c>
      <c r="I755" s="40">
        <v>45107</v>
      </c>
      <c r="J755" s="39"/>
      <c r="K755" s="39"/>
      <c r="L755" s="39" t="s">
        <v>692</v>
      </c>
      <c r="M755" s="39"/>
      <c r="N755" s="39" t="s">
        <v>745</v>
      </c>
      <c r="O755" s="44"/>
      <c r="P755" s="39" t="s">
        <v>748</v>
      </c>
      <c r="Q755" s="22"/>
      <c r="R755" s="22">
        <v>600.9</v>
      </c>
      <c r="S755" s="22">
        <v>4221.41</v>
      </c>
    </row>
    <row r="756" spans="1:19" ht="12.75">
      <c r="A756" s="39"/>
      <c r="B756" s="39"/>
      <c r="C756" s="39"/>
      <c r="D756" s="39"/>
      <c r="E756" s="39"/>
      <c r="F756" s="39"/>
      <c r="G756" s="39"/>
      <c r="H756" s="39" t="s">
        <v>207</v>
      </c>
      <c r="I756" s="40">
        <v>45107</v>
      </c>
      <c r="J756" s="39"/>
      <c r="K756" s="39"/>
      <c r="L756" s="39" t="s">
        <v>692</v>
      </c>
      <c r="M756" s="39"/>
      <c r="N756" s="39" t="s">
        <v>745</v>
      </c>
      <c r="O756" s="44"/>
      <c r="P756" s="39" t="s">
        <v>748</v>
      </c>
      <c r="Q756" s="22">
        <v>0</v>
      </c>
      <c r="R756" s="22"/>
      <c r="S756" s="22">
        <v>4221.41</v>
      </c>
    </row>
    <row r="757" spans="1:19" ht="12.75">
      <c r="A757" s="39"/>
      <c r="B757" s="39"/>
      <c r="C757" s="39"/>
      <c r="D757" s="39"/>
      <c r="E757" s="39"/>
      <c r="F757" s="39"/>
      <c r="G757" s="39"/>
      <c r="H757" s="39" t="s">
        <v>207</v>
      </c>
      <c r="I757" s="40">
        <v>45107</v>
      </c>
      <c r="J757" s="39"/>
      <c r="K757" s="39"/>
      <c r="L757" s="39" t="s">
        <v>693</v>
      </c>
      <c r="M757" s="39"/>
      <c r="N757" s="39" t="s">
        <v>266</v>
      </c>
      <c r="O757" s="44"/>
      <c r="P757" s="39" t="s">
        <v>748</v>
      </c>
      <c r="Q757" s="22"/>
      <c r="R757" s="22">
        <v>670.34</v>
      </c>
      <c r="S757" s="22">
        <v>4891.75</v>
      </c>
    </row>
    <row r="758" spans="1:19" ht="12.75">
      <c r="A758" s="39"/>
      <c r="B758" s="39"/>
      <c r="C758" s="39"/>
      <c r="D758" s="39"/>
      <c r="E758" s="39"/>
      <c r="F758" s="39"/>
      <c r="G758" s="39"/>
      <c r="H758" s="39" t="s">
        <v>207</v>
      </c>
      <c r="I758" s="40">
        <v>45107</v>
      </c>
      <c r="J758" s="39"/>
      <c r="K758" s="39"/>
      <c r="L758" s="39" t="s">
        <v>693</v>
      </c>
      <c r="M758" s="39"/>
      <c r="N758" s="39" t="s">
        <v>266</v>
      </c>
      <c r="O758" s="44"/>
      <c r="P758" s="39" t="s">
        <v>748</v>
      </c>
      <c r="Q758" s="22">
        <v>0</v>
      </c>
      <c r="R758" s="22"/>
      <c r="S758" s="22">
        <v>4891.75</v>
      </c>
    </row>
    <row r="759" spans="1:19" ht="12.75">
      <c r="A759" s="39"/>
      <c r="B759" s="39"/>
      <c r="C759" s="39"/>
      <c r="D759" s="39"/>
      <c r="E759" s="39"/>
      <c r="F759" s="39"/>
      <c r="G759" s="39"/>
      <c r="H759" s="39" t="s">
        <v>399</v>
      </c>
      <c r="I759" s="40">
        <v>45114</v>
      </c>
      <c r="J759" s="39"/>
      <c r="K759" s="39"/>
      <c r="L759" s="39" t="s">
        <v>445</v>
      </c>
      <c r="M759" s="39" t="s">
        <v>889</v>
      </c>
      <c r="N759" s="39"/>
      <c r="O759" s="44"/>
      <c r="P759" s="39" t="s">
        <v>748</v>
      </c>
      <c r="Q759" s="22">
        <v>784.11</v>
      </c>
      <c r="R759" s="22"/>
      <c r="S759" s="22">
        <v>4107.64</v>
      </c>
    </row>
    <row r="760" spans="1:19" ht="12.75">
      <c r="A760" s="39"/>
      <c r="B760" s="39"/>
      <c r="C760" s="39"/>
      <c r="D760" s="39"/>
      <c r="E760" s="39"/>
      <c r="F760" s="39"/>
      <c r="G760" s="39"/>
      <c r="H760" s="39" t="s">
        <v>399</v>
      </c>
      <c r="I760" s="40">
        <v>45114</v>
      </c>
      <c r="J760" s="39"/>
      <c r="K760" s="39"/>
      <c r="L760" s="39" t="s">
        <v>446</v>
      </c>
      <c r="M760" s="39" t="s">
        <v>890</v>
      </c>
      <c r="N760" s="39"/>
      <c r="O760" s="44"/>
      <c r="P760" s="39" t="s">
        <v>748</v>
      </c>
      <c r="Q760" s="22">
        <v>4013.32</v>
      </c>
      <c r="R760" s="22"/>
      <c r="S760" s="22">
        <v>94.32</v>
      </c>
    </row>
    <row r="761" spans="1:19" ht="12.75">
      <c r="A761" s="39"/>
      <c r="B761" s="39"/>
      <c r="C761" s="39"/>
      <c r="D761" s="39"/>
      <c r="E761" s="39"/>
      <c r="F761" s="39"/>
      <c r="G761" s="39"/>
      <c r="H761" s="39" t="s">
        <v>399</v>
      </c>
      <c r="I761" s="40">
        <v>45114</v>
      </c>
      <c r="J761" s="39"/>
      <c r="K761" s="39"/>
      <c r="L761" s="39" t="s">
        <v>879</v>
      </c>
      <c r="M761" s="39" t="s">
        <v>891</v>
      </c>
      <c r="N761" s="39"/>
      <c r="O761" s="44"/>
      <c r="P761" s="39" t="s">
        <v>748</v>
      </c>
      <c r="Q761" s="22">
        <v>157.5</v>
      </c>
      <c r="R761" s="22"/>
      <c r="S761" s="22">
        <v>-63.18</v>
      </c>
    </row>
    <row r="762" spans="1:19" ht="12.75">
      <c r="A762" s="39"/>
      <c r="B762" s="39"/>
      <c r="C762" s="39"/>
      <c r="D762" s="39"/>
      <c r="E762" s="39"/>
      <c r="F762" s="39"/>
      <c r="G762" s="39"/>
      <c r="H762" s="39" t="s">
        <v>207</v>
      </c>
      <c r="I762" s="40">
        <v>45121</v>
      </c>
      <c r="J762" s="39"/>
      <c r="K762" s="39"/>
      <c r="L762" s="39" t="s">
        <v>691</v>
      </c>
      <c r="M762" s="39"/>
      <c r="N762" s="39" t="s">
        <v>744</v>
      </c>
      <c r="O762" s="44"/>
      <c r="P762" s="39" t="s">
        <v>748</v>
      </c>
      <c r="Q762" s="22"/>
      <c r="R762" s="22">
        <v>375.54</v>
      </c>
      <c r="S762" s="22">
        <v>312.36</v>
      </c>
    </row>
    <row r="763" spans="1:19" ht="12.75">
      <c r="A763" s="39"/>
      <c r="B763" s="39"/>
      <c r="C763" s="39"/>
      <c r="D763" s="39"/>
      <c r="E763" s="39"/>
      <c r="F763" s="39"/>
      <c r="G763" s="39"/>
      <c r="H763" s="39" t="s">
        <v>207</v>
      </c>
      <c r="I763" s="40">
        <v>45121</v>
      </c>
      <c r="J763" s="39"/>
      <c r="K763" s="39"/>
      <c r="L763" s="39" t="s">
        <v>691</v>
      </c>
      <c r="M763" s="39"/>
      <c r="N763" s="39" t="s">
        <v>744</v>
      </c>
      <c r="O763" s="44"/>
      <c r="P763" s="39" t="s">
        <v>748</v>
      </c>
      <c r="Q763" s="22">
        <v>0</v>
      </c>
      <c r="R763" s="22"/>
      <c r="S763" s="22">
        <v>312.36</v>
      </c>
    </row>
    <row r="764" spans="1:19" ht="12.75">
      <c r="A764" s="39"/>
      <c r="B764" s="39"/>
      <c r="C764" s="39"/>
      <c r="D764" s="39"/>
      <c r="E764" s="39"/>
      <c r="F764" s="39"/>
      <c r="G764" s="39"/>
      <c r="H764" s="39" t="s">
        <v>207</v>
      </c>
      <c r="I764" s="40">
        <v>45121</v>
      </c>
      <c r="J764" s="39"/>
      <c r="K764" s="39"/>
      <c r="L764" s="39" t="s">
        <v>692</v>
      </c>
      <c r="M764" s="39"/>
      <c r="N764" s="39" t="s">
        <v>745</v>
      </c>
      <c r="O764" s="44"/>
      <c r="P764" s="39" t="s">
        <v>748</v>
      </c>
      <c r="Q764" s="22"/>
      <c r="R764" s="22">
        <v>600.9</v>
      </c>
      <c r="S764" s="22">
        <v>913.26</v>
      </c>
    </row>
    <row r="765" spans="1:19" ht="12.75">
      <c r="A765" s="39"/>
      <c r="B765" s="39"/>
      <c r="C765" s="39"/>
      <c r="D765" s="39"/>
      <c r="E765" s="39"/>
      <c r="F765" s="39"/>
      <c r="G765" s="39"/>
      <c r="H765" s="39" t="s">
        <v>207</v>
      </c>
      <c r="I765" s="40">
        <v>45121</v>
      </c>
      <c r="J765" s="39"/>
      <c r="K765" s="39"/>
      <c r="L765" s="39" t="s">
        <v>692</v>
      </c>
      <c r="M765" s="39"/>
      <c r="N765" s="39" t="s">
        <v>745</v>
      </c>
      <c r="O765" s="44"/>
      <c r="P765" s="39" t="s">
        <v>748</v>
      </c>
      <c r="Q765" s="22">
        <v>0</v>
      </c>
      <c r="R765" s="22"/>
      <c r="S765" s="22">
        <v>913.26</v>
      </c>
    </row>
    <row r="766" spans="1:19" ht="12.75">
      <c r="A766" s="39"/>
      <c r="B766" s="39"/>
      <c r="C766" s="39"/>
      <c r="D766" s="39"/>
      <c r="E766" s="39"/>
      <c r="F766" s="39"/>
      <c r="G766" s="39"/>
      <c r="H766" s="39" t="s">
        <v>207</v>
      </c>
      <c r="I766" s="40">
        <v>45121</v>
      </c>
      <c r="J766" s="39"/>
      <c r="K766" s="39"/>
      <c r="L766" s="39" t="s">
        <v>693</v>
      </c>
      <c r="M766" s="39"/>
      <c r="N766" s="39" t="s">
        <v>266</v>
      </c>
      <c r="O766" s="44"/>
      <c r="P766" s="39" t="s">
        <v>748</v>
      </c>
      <c r="Q766" s="22"/>
      <c r="R766" s="22">
        <v>670.34</v>
      </c>
      <c r="S766" s="22">
        <v>1583.6</v>
      </c>
    </row>
    <row r="767" spans="1:19" ht="12.75">
      <c r="A767" s="39"/>
      <c r="B767" s="39"/>
      <c r="C767" s="39"/>
      <c r="D767" s="39"/>
      <c r="E767" s="39"/>
      <c r="F767" s="39"/>
      <c r="G767" s="39"/>
      <c r="H767" s="39" t="s">
        <v>207</v>
      </c>
      <c r="I767" s="40">
        <v>45121</v>
      </c>
      <c r="J767" s="39"/>
      <c r="K767" s="39"/>
      <c r="L767" s="39" t="s">
        <v>693</v>
      </c>
      <c r="M767" s="39"/>
      <c r="N767" s="39" t="s">
        <v>266</v>
      </c>
      <c r="O767" s="44"/>
      <c r="P767" s="39" t="s">
        <v>748</v>
      </c>
      <c r="Q767" s="22">
        <v>0</v>
      </c>
      <c r="R767" s="22"/>
      <c r="S767" s="22">
        <v>1583.6</v>
      </c>
    </row>
    <row r="768" spans="1:19" ht="12.75">
      <c r="A768" s="39"/>
      <c r="B768" s="39"/>
      <c r="C768" s="39"/>
      <c r="D768" s="39"/>
      <c r="E768" s="39"/>
      <c r="F768" s="39"/>
      <c r="G768" s="39"/>
      <c r="H768" s="39" t="s">
        <v>207</v>
      </c>
      <c r="I768" s="40">
        <v>45135</v>
      </c>
      <c r="J768" s="39"/>
      <c r="K768" s="39"/>
      <c r="L768" s="39" t="s">
        <v>691</v>
      </c>
      <c r="M768" s="39"/>
      <c r="N768" s="39" t="s">
        <v>744</v>
      </c>
      <c r="O768" s="44"/>
      <c r="P768" s="39" t="s">
        <v>748</v>
      </c>
      <c r="Q768" s="22"/>
      <c r="R768" s="22">
        <v>395.07</v>
      </c>
      <c r="S768" s="22">
        <v>1978.67</v>
      </c>
    </row>
    <row r="769" spans="1:19" ht="12.75">
      <c r="A769" s="39"/>
      <c r="B769" s="39"/>
      <c r="C769" s="39"/>
      <c r="D769" s="39"/>
      <c r="E769" s="39"/>
      <c r="F769" s="39"/>
      <c r="G769" s="39"/>
      <c r="H769" s="39" t="s">
        <v>207</v>
      </c>
      <c r="I769" s="40">
        <v>45135</v>
      </c>
      <c r="J769" s="39"/>
      <c r="K769" s="39"/>
      <c r="L769" s="39" t="s">
        <v>691</v>
      </c>
      <c r="M769" s="39"/>
      <c r="N769" s="39" t="s">
        <v>744</v>
      </c>
      <c r="O769" s="44"/>
      <c r="P769" s="39" t="s">
        <v>748</v>
      </c>
      <c r="Q769" s="22">
        <v>0</v>
      </c>
      <c r="R769" s="22"/>
      <c r="S769" s="22">
        <v>1978.67</v>
      </c>
    </row>
    <row r="770" spans="1:19" ht="12.75">
      <c r="A770" s="39"/>
      <c r="B770" s="39"/>
      <c r="C770" s="39"/>
      <c r="D770" s="39"/>
      <c r="E770" s="39"/>
      <c r="F770" s="39"/>
      <c r="G770" s="39"/>
      <c r="H770" s="39" t="s">
        <v>207</v>
      </c>
      <c r="I770" s="40">
        <v>45135</v>
      </c>
      <c r="J770" s="39"/>
      <c r="K770" s="39"/>
      <c r="L770" s="39" t="s">
        <v>692</v>
      </c>
      <c r="M770" s="39"/>
      <c r="N770" s="39" t="s">
        <v>745</v>
      </c>
      <c r="O770" s="44"/>
      <c r="P770" s="39" t="s">
        <v>748</v>
      </c>
      <c r="Q770" s="22"/>
      <c r="R770" s="22">
        <v>600.9</v>
      </c>
      <c r="S770" s="22">
        <v>2579.57</v>
      </c>
    </row>
    <row r="771" spans="1:19" ht="12.75">
      <c r="A771" s="39"/>
      <c r="B771" s="39"/>
      <c r="C771" s="39"/>
      <c r="D771" s="39"/>
      <c r="E771" s="39"/>
      <c r="F771" s="39"/>
      <c r="G771" s="39"/>
      <c r="H771" s="39" t="s">
        <v>207</v>
      </c>
      <c r="I771" s="40">
        <v>45135</v>
      </c>
      <c r="J771" s="39"/>
      <c r="K771" s="39"/>
      <c r="L771" s="39" t="s">
        <v>692</v>
      </c>
      <c r="M771" s="39"/>
      <c r="N771" s="39" t="s">
        <v>745</v>
      </c>
      <c r="O771" s="44"/>
      <c r="P771" s="39" t="s">
        <v>748</v>
      </c>
      <c r="Q771" s="22">
        <v>0</v>
      </c>
      <c r="R771" s="22"/>
      <c r="S771" s="22">
        <v>2579.57</v>
      </c>
    </row>
    <row r="772" spans="1:19" ht="12.75">
      <c r="A772" s="39"/>
      <c r="B772" s="39"/>
      <c r="C772" s="39"/>
      <c r="D772" s="39"/>
      <c r="E772" s="39"/>
      <c r="F772" s="39"/>
      <c r="G772" s="39"/>
      <c r="H772" s="39" t="s">
        <v>207</v>
      </c>
      <c r="I772" s="40">
        <v>45135</v>
      </c>
      <c r="J772" s="39"/>
      <c r="K772" s="39"/>
      <c r="L772" s="39" t="s">
        <v>693</v>
      </c>
      <c r="M772" s="39"/>
      <c r="N772" s="39" t="s">
        <v>266</v>
      </c>
      <c r="O772" s="44"/>
      <c r="P772" s="39" t="s">
        <v>748</v>
      </c>
      <c r="Q772" s="22"/>
      <c r="R772" s="22">
        <v>670.36</v>
      </c>
      <c r="S772" s="22">
        <v>3249.93</v>
      </c>
    </row>
    <row r="773" spans="1:19" ht="12.75">
      <c r="A773" s="39"/>
      <c r="B773" s="39"/>
      <c r="C773" s="39"/>
      <c r="D773" s="39"/>
      <c r="E773" s="39"/>
      <c r="F773" s="39"/>
      <c r="G773" s="39"/>
      <c r="H773" s="39" t="s">
        <v>207</v>
      </c>
      <c r="I773" s="40">
        <v>45135</v>
      </c>
      <c r="J773" s="39"/>
      <c r="K773" s="39"/>
      <c r="L773" s="39" t="s">
        <v>693</v>
      </c>
      <c r="M773" s="39"/>
      <c r="N773" s="39" t="s">
        <v>266</v>
      </c>
      <c r="O773" s="44"/>
      <c r="P773" s="39" t="s">
        <v>748</v>
      </c>
      <c r="Q773" s="22">
        <v>0</v>
      </c>
      <c r="R773" s="22"/>
      <c r="S773" s="22">
        <v>3249.93</v>
      </c>
    </row>
    <row r="774" spans="1:19" ht="12.75">
      <c r="A774" s="39"/>
      <c r="B774" s="39"/>
      <c r="C774" s="39"/>
      <c r="D774" s="39"/>
      <c r="E774" s="39"/>
      <c r="F774" s="39"/>
      <c r="G774" s="39"/>
      <c r="H774" s="39" t="s">
        <v>399</v>
      </c>
      <c r="I774" s="40">
        <v>45145</v>
      </c>
      <c r="J774" s="39"/>
      <c r="K774" s="39"/>
      <c r="L774" s="39" t="s">
        <v>445</v>
      </c>
      <c r="M774" s="39" t="s">
        <v>889</v>
      </c>
      <c r="N774" s="39"/>
      <c r="O774" s="44"/>
      <c r="P774" s="39" t="s">
        <v>748</v>
      </c>
      <c r="Q774" s="22">
        <v>527.35</v>
      </c>
      <c r="R774" s="22"/>
      <c r="S774" s="22">
        <v>2722.58</v>
      </c>
    </row>
    <row r="775" spans="1:19" ht="12.75">
      <c r="A775" s="39"/>
      <c r="B775" s="39"/>
      <c r="C775" s="39"/>
      <c r="D775" s="39"/>
      <c r="E775" s="39"/>
      <c r="F775" s="39"/>
      <c r="G775" s="39"/>
      <c r="H775" s="39" t="s">
        <v>399</v>
      </c>
      <c r="I775" s="40">
        <v>45145</v>
      </c>
      <c r="J775" s="39"/>
      <c r="K775" s="39"/>
      <c r="L775" s="39" t="s">
        <v>446</v>
      </c>
      <c r="M775" s="39" t="s">
        <v>890</v>
      </c>
      <c r="N775" s="39"/>
      <c r="O775" s="44"/>
      <c r="P775" s="39" t="s">
        <v>748</v>
      </c>
      <c r="Q775" s="22">
        <v>2690.48</v>
      </c>
      <c r="R775" s="22"/>
      <c r="S775" s="22">
        <v>32.1</v>
      </c>
    </row>
    <row r="776" spans="1:19" ht="12.75">
      <c r="A776" s="39"/>
      <c r="B776" s="39"/>
      <c r="C776" s="39"/>
      <c r="D776" s="39"/>
      <c r="E776" s="39"/>
      <c r="F776" s="39"/>
      <c r="G776" s="39"/>
      <c r="H776" s="39" t="s">
        <v>399</v>
      </c>
      <c r="I776" s="40">
        <v>45145</v>
      </c>
      <c r="J776" s="39"/>
      <c r="K776" s="39"/>
      <c r="L776" s="39" t="s">
        <v>879</v>
      </c>
      <c r="M776" s="39" t="s">
        <v>891</v>
      </c>
      <c r="N776" s="39"/>
      <c r="O776" s="44"/>
      <c r="P776" s="39" t="s">
        <v>748</v>
      </c>
      <c r="Q776" s="22">
        <v>105</v>
      </c>
      <c r="R776" s="22"/>
      <c r="S776" s="22">
        <v>-72.9</v>
      </c>
    </row>
    <row r="777" spans="1:19" ht="12.75">
      <c r="A777" s="39"/>
      <c r="B777" s="39"/>
      <c r="C777" s="39"/>
      <c r="D777" s="39"/>
      <c r="E777" s="39"/>
      <c r="F777" s="39"/>
      <c r="G777" s="39"/>
      <c r="H777" s="39" t="s">
        <v>207</v>
      </c>
      <c r="I777" s="40">
        <v>45149</v>
      </c>
      <c r="J777" s="39"/>
      <c r="K777" s="39"/>
      <c r="L777" s="39" t="s">
        <v>691</v>
      </c>
      <c r="M777" s="39"/>
      <c r="N777" s="39" t="s">
        <v>744</v>
      </c>
      <c r="O777" s="44"/>
      <c r="P777" s="39" t="s">
        <v>748</v>
      </c>
      <c r="Q777" s="22"/>
      <c r="R777" s="22">
        <v>375.54</v>
      </c>
      <c r="S777" s="22">
        <v>302.64</v>
      </c>
    </row>
    <row r="778" spans="1:19" ht="12.75">
      <c r="A778" s="39"/>
      <c r="B778" s="39"/>
      <c r="C778" s="39"/>
      <c r="D778" s="39"/>
      <c r="E778" s="39"/>
      <c r="F778" s="39"/>
      <c r="G778" s="39"/>
      <c r="H778" s="39" t="s">
        <v>207</v>
      </c>
      <c r="I778" s="40">
        <v>45149</v>
      </c>
      <c r="J778" s="39"/>
      <c r="K778" s="39"/>
      <c r="L778" s="39" t="s">
        <v>691</v>
      </c>
      <c r="M778" s="39"/>
      <c r="N778" s="39" t="s">
        <v>744</v>
      </c>
      <c r="O778" s="44"/>
      <c r="P778" s="39" t="s">
        <v>748</v>
      </c>
      <c r="Q778" s="22">
        <v>0</v>
      </c>
      <c r="R778" s="22"/>
      <c r="S778" s="22">
        <v>302.64</v>
      </c>
    </row>
    <row r="779" spans="1:19" ht="12.75">
      <c r="A779" s="39"/>
      <c r="B779" s="39"/>
      <c r="C779" s="39"/>
      <c r="D779" s="39"/>
      <c r="E779" s="39"/>
      <c r="F779" s="39"/>
      <c r="G779" s="39"/>
      <c r="H779" s="39" t="s">
        <v>207</v>
      </c>
      <c r="I779" s="40">
        <v>45149</v>
      </c>
      <c r="J779" s="39"/>
      <c r="K779" s="39"/>
      <c r="L779" s="39" t="s">
        <v>692</v>
      </c>
      <c r="M779" s="39"/>
      <c r="N779" s="39" t="s">
        <v>745</v>
      </c>
      <c r="O779" s="44"/>
      <c r="P779" s="39" t="s">
        <v>748</v>
      </c>
      <c r="Q779" s="22"/>
      <c r="R779" s="22">
        <v>600.91</v>
      </c>
      <c r="S779" s="22">
        <v>903.55</v>
      </c>
    </row>
    <row r="780" spans="1:19" ht="12.75">
      <c r="A780" s="39"/>
      <c r="B780" s="39"/>
      <c r="C780" s="39"/>
      <c r="D780" s="39"/>
      <c r="E780" s="39"/>
      <c r="F780" s="39"/>
      <c r="G780" s="39"/>
      <c r="H780" s="39" t="s">
        <v>207</v>
      </c>
      <c r="I780" s="40">
        <v>45149</v>
      </c>
      <c r="J780" s="39"/>
      <c r="K780" s="39"/>
      <c r="L780" s="39" t="s">
        <v>692</v>
      </c>
      <c r="M780" s="39"/>
      <c r="N780" s="39" t="s">
        <v>745</v>
      </c>
      <c r="O780" s="44"/>
      <c r="P780" s="39" t="s">
        <v>748</v>
      </c>
      <c r="Q780" s="22">
        <v>0</v>
      </c>
      <c r="R780" s="22"/>
      <c r="S780" s="22">
        <v>903.55</v>
      </c>
    </row>
    <row r="781" spans="1:19" ht="12.75">
      <c r="A781" s="39"/>
      <c r="B781" s="39"/>
      <c r="C781" s="39"/>
      <c r="D781" s="39"/>
      <c r="E781" s="39"/>
      <c r="F781" s="39"/>
      <c r="G781" s="39"/>
      <c r="H781" s="39" t="s">
        <v>207</v>
      </c>
      <c r="I781" s="40">
        <v>45149</v>
      </c>
      <c r="J781" s="39"/>
      <c r="K781" s="39"/>
      <c r="L781" s="39" t="s">
        <v>693</v>
      </c>
      <c r="M781" s="39"/>
      <c r="N781" s="39" t="s">
        <v>266</v>
      </c>
      <c r="O781" s="44"/>
      <c r="P781" s="39" t="s">
        <v>748</v>
      </c>
      <c r="Q781" s="22"/>
      <c r="R781" s="22">
        <v>670.33</v>
      </c>
      <c r="S781" s="22">
        <v>1573.88</v>
      </c>
    </row>
    <row r="782" spans="1:19" ht="12.75">
      <c r="A782" s="39"/>
      <c r="B782" s="39"/>
      <c r="C782" s="39"/>
      <c r="D782" s="39"/>
      <c r="E782" s="39"/>
      <c r="F782" s="39"/>
      <c r="G782" s="39"/>
      <c r="H782" s="39" t="s">
        <v>207</v>
      </c>
      <c r="I782" s="40">
        <v>45149</v>
      </c>
      <c r="J782" s="39"/>
      <c r="K782" s="39"/>
      <c r="L782" s="39" t="s">
        <v>693</v>
      </c>
      <c r="M782" s="39"/>
      <c r="N782" s="39" t="s">
        <v>266</v>
      </c>
      <c r="O782" s="44"/>
      <c r="P782" s="39" t="s">
        <v>748</v>
      </c>
      <c r="Q782" s="22">
        <v>0</v>
      </c>
      <c r="R782" s="22"/>
      <c r="S782" s="22">
        <v>1573.88</v>
      </c>
    </row>
    <row r="783" spans="1:19" ht="12.75">
      <c r="A783" s="39"/>
      <c r="B783" s="39"/>
      <c r="C783" s="39"/>
      <c r="D783" s="39"/>
      <c r="E783" s="39"/>
      <c r="F783" s="39"/>
      <c r="G783" s="39"/>
      <c r="H783" s="39" t="s">
        <v>207</v>
      </c>
      <c r="I783" s="40">
        <v>45163</v>
      </c>
      <c r="J783" s="39"/>
      <c r="K783" s="39"/>
      <c r="L783" s="39" t="s">
        <v>691</v>
      </c>
      <c r="M783" s="39"/>
      <c r="N783" s="39" t="s">
        <v>744</v>
      </c>
      <c r="O783" s="44"/>
      <c r="P783" s="39" t="s">
        <v>748</v>
      </c>
      <c r="Q783" s="22"/>
      <c r="R783" s="22">
        <v>405.46</v>
      </c>
      <c r="S783" s="22">
        <v>1979.34</v>
      </c>
    </row>
    <row r="784" spans="1:19" ht="12.75">
      <c r="A784" s="39"/>
      <c r="B784" s="39"/>
      <c r="C784" s="39"/>
      <c r="D784" s="39"/>
      <c r="E784" s="39"/>
      <c r="F784" s="39"/>
      <c r="G784" s="39"/>
      <c r="H784" s="39" t="s">
        <v>207</v>
      </c>
      <c r="I784" s="40">
        <v>45163</v>
      </c>
      <c r="J784" s="39"/>
      <c r="K784" s="39"/>
      <c r="L784" s="39" t="s">
        <v>691</v>
      </c>
      <c r="M784" s="39"/>
      <c r="N784" s="39" t="s">
        <v>744</v>
      </c>
      <c r="O784" s="44"/>
      <c r="P784" s="39" t="s">
        <v>748</v>
      </c>
      <c r="Q784" s="22">
        <v>0</v>
      </c>
      <c r="R784" s="22"/>
      <c r="S784" s="22">
        <v>1979.34</v>
      </c>
    </row>
    <row r="785" spans="1:19" ht="12.75">
      <c r="A785" s="39"/>
      <c r="B785" s="39"/>
      <c r="C785" s="39"/>
      <c r="D785" s="39"/>
      <c r="E785" s="39"/>
      <c r="F785" s="39"/>
      <c r="G785" s="39"/>
      <c r="H785" s="39" t="s">
        <v>207</v>
      </c>
      <c r="I785" s="40">
        <v>45163</v>
      </c>
      <c r="J785" s="39"/>
      <c r="K785" s="39"/>
      <c r="L785" s="39" t="s">
        <v>692</v>
      </c>
      <c r="M785" s="39"/>
      <c r="N785" s="39" t="s">
        <v>745</v>
      </c>
      <c r="O785" s="44"/>
      <c r="P785" s="39" t="s">
        <v>748</v>
      </c>
      <c r="Q785" s="22"/>
      <c r="R785" s="22">
        <v>600.9</v>
      </c>
      <c r="S785" s="22">
        <v>2580.24</v>
      </c>
    </row>
    <row r="786" spans="1:19" ht="12.75">
      <c r="A786" s="39"/>
      <c r="B786" s="39"/>
      <c r="C786" s="39"/>
      <c r="D786" s="39"/>
      <c r="E786" s="39"/>
      <c r="F786" s="39"/>
      <c r="G786" s="39"/>
      <c r="H786" s="39" t="s">
        <v>207</v>
      </c>
      <c r="I786" s="40">
        <v>45163</v>
      </c>
      <c r="J786" s="39"/>
      <c r="K786" s="39"/>
      <c r="L786" s="39" t="s">
        <v>692</v>
      </c>
      <c r="M786" s="39"/>
      <c r="N786" s="39" t="s">
        <v>745</v>
      </c>
      <c r="O786" s="44"/>
      <c r="P786" s="39" t="s">
        <v>748</v>
      </c>
      <c r="Q786" s="22">
        <v>0</v>
      </c>
      <c r="R786" s="22"/>
      <c r="S786" s="22">
        <v>2580.24</v>
      </c>
    </row>
    <row r="787" spans="1:19" ht="12.75">
      <c r="A787" s="39"/>
      <c r="B787" s="39"/>
      <c r="C787" s="39"/>
      <c r="D787" s="39"/>
      <c r="E787" s="39"/>
      <c r="F787" s="39"/>
      <c r="G787" s="39"/>
      <c r="H787" s="39" t="s">
        <v>207</v>
      </c>
      <c r="I787" s="40">
        <v>45163</v>
      </c>
      <c r="J787" s="39"/>
      <c r="K787" s="39"/>
      <c r="L787" s="39" t="s">
        <v>693</v>
      </c>
      <c r="M787" s="39"/>
      <c r="N787" s="39" t="s">
        <v>266</v>
      </c>
      <c r="O787" s="44"/>
      <c r="P787" s="39" t="s">
        <v>748</v>
      </c>
      <c r="Q787" s="22"/>
      <c r="R787" s="22">
        <v>670.32</v>
      </c>
      <c r="S787" s="22">
        <v>3250.56</v>
      </c>
    </row>
    <row r="788" spans="1:19" ht="12.75">
      <c r="A788" s="39"/>
      <c r="B788" s="39"/>
      <c r="C788" s="39"/>
      <c r="D788" s="39"/>
      <c r="E788" s="39"/>
      <c r="F788" s="39"/>
      <c r="G788" s="39"/>
      <c r="H788" s="39" t="s">
        <v>207</v>
      </c>
      <c r="I788" s="40">
        <v>45163</v>
      </c>
      <c r="J788" s="39"/>
      <c r="K788" s="39"/>
      <c r="L788" s="39" t="s">
        <v>693</v>
      </c>
      <c r="M788" s="39"/>
      <c r="N788" s="39" t="s">
        <v>266</v>
      </c>
      <c r="O788" s="44"/>
      <c r="P788" s="39" t="s">
        <v>748</v>
      </c>
      <c r="Q788" s="22">
        <v>0</v>
      </c>
      <c r="R788" s="22"/>
      <c r="S788" s="22">
        <v>3250.56</v>
      </c>
    </row>
    <row r="789" spans="1:19" ht="12.75">
      <c r="A789" s="39"/>
      <c r="B789" s="39"/>
      <c r="C789" s="39"/>
      <c r="D789" s="39"/>
      <c r="E789" s="39"/>
      <c r="F789" s="39"/>
      <c r="G789" s="39"/>
      <c r="H789" s="39" t="s">
        <v>399</v>
      </c>
      <c r="I789" s="40">
        <v>45176</v>
      </c>
      <c r="J789" s="39"/>
      <c r="K789" s="39"/>
      <c r="L789" s="39" t="s">
        <v>445</v>
      </c>
      <c r="M789" s="39" t="s">
        <v>889</v>
      </c>
      <c r="N789" s="39"/>
      <c r="O789" s="44"/>
      <c r="P789" s="39" t="s">
        <v>748</v>
      </c>
      <c r="Q789" s="22">
        <v>529.76</v>
      </c>
      <c r="R789" s="22"/>
      <c r="S789" s="22">
        <v>2720.8</v>
      </c>
    </row>
    <row r="790" spans="1:19" ht="12.75">
      <c r="A790" s="39"/>
      <c r="B790" s="39"/>
      <c r="C790" s="39"/>
      <c r="D790" s="39"/>
      <c r="E790" s="39"/>
      <c r="F790" s="39"/>
      <c r="G790" s="39"/>
      <c r="H790" s="39" t="s">
        <v>399</v>
      </c>
      <c r="I790" s="40">
        <v>45176</v>
      </c>
      <c r="J790" s="39"/>
      <c r="K790" s="39"/>
      <c r="L790" s="39" t="s">
        <v>446</v>
      </c>
      <c r="M790" s="39" t="s">
        <v>890</v>
      </c>
      <c r="N790" s="39"/>
      <c r="O790" s="44"/>
      <c r="P790" s="39" t="s">
        <v>748</v>
      </c>
      <c r="Q790" s="22">
        <v>2698.42</v>
      </c>
      <c r="R790" s="22"/>
      <c r="S790" s="22">
        <v>22.38</v>
      </c>
    </row>
    <row r="791" spans="1:19" ht="12.75">
      <c r="A791" s="39"/>
      <c r="B791" s="39"/>
      <c r="C791" s="39"/>
      <c r="D791" s="39"/>
      <c r="E791" s="39"/>
      <c r="F791" s="39"/>
      <c r="G791" s="39"/>
      <c r="H791" s="39" t="s">
        <v>399</v>
      </c>
      <c r="I791" s="40">
        <v>45176</v>
      </c>
      <c r="J791" s="39"/>
      <c r="K791" s="39"/>
      <c r="L791" s="39" t="s">
        <v>879</v>
      </c>
      <c r="M791" s="39" t="s">
        <v>891</v>
      </c>
      <c r="N791" s="39"/>
      <c r="O791" s="44"/>
      <c r="P791" s="39" t="s">
        <v>748</v>
      </c>
      <c r="Q791" s="22">
        <v>105</v>
      </c>
      <c r="R791" s="22"/>
      <c r="S791" s="22">
        <v>-82.62</v>
      </c>
    </row>
    <row r="792" spans="1:19" ht="12.75">
      <c r="A792" s="39"/>
      <c r="B792" s="39"/>
      <c r="C792" s="39"/>
      <c r="D792" s="39"/>
      <c r="E792" s="39"/>
      <c r="F792" s="39"/>
      <c r="G792" s="39"/>
      <c r="H792" s="39" t="s">
        <v>207</v>
      </c>
      <c r="I792" s="40">
        <v>45177</v>
      </c>
      <c r="J792" s="39"/>
      <c r="K792" s="39"/>
      <c r="L792" s="39" t="s">
        <v>691</v>
      </c>
      <c r="M792" s="39"/>
      <c r="N792" s="39" t="s">
        <v>744</v>
      </c>
      <c r="O792" s="44"/>
      <c r="P792" s="39" t="s">
        <v>748</v>
      </c>
      <c r="Q792" s="22"/>
      <c r="R792" s="22">
        <v>375.55</v>
      </c>
      <c r="S792" s="22">
        <v>292.93</v>
      </c>
    </row>
    <row r="793" spans="1:19" ht="12.75">
      <c r="A793" s="39"/>
      <c r="B793" s="39"/>
      <c r="C793" s="39"/>
      <c r="D793" s="39"/>
      <c r="E793" s="39"/>
      <c r="F793" s="39"/>
      <c r="G793" s="39"/>
      <c r="H793" s="39" t="s">
        <v>207</v>
      </c>
      <c r="I793" s="40">
        <v>45177</v>
      </c>
      <c r="J793" s="39"/>
      <c r="K793" s="39"/>
      <c r="L793" s="39" t="s">
        <v>691</v>
      </c>
      <c r="M793" s="39"/>
      <c r="N793" s="39" t="s">
        <v>744</v>
      </c>
      <c r="O793" s="44"/>
      <c r="P793" s="39" t="s">
        <v>748</v>
      </c>
      <c r="Q793" s="22">
        <v>0</v>
      </c>
      <c r="R793" s="22"/>
      <c r="S793" s="22">
        <v>292.93</v>
      </c>
    </row>
    <row r="794" spans="1:19" ht="12.75">
      <c r="A794" s="39"/>
      <c r="B794" s="39"/>
      <c r="C794" s="39"/>
      <c r="D794" s="39"/>
      <c r="E794" s="39"/>
      <c r="F794" s="39"/>
      <c r="G794" s="39"/>
      <c r="H794" s="39" t="s">
        <v>207</v>
      </c>
      <c r="I794" s="40">
        <v>45177</v>
      </c>
      <c r="J794" s="39"/>
      <c r="K794" s="39"/>
      <c r="L794" s="39" t="s">
        <v>692</v>
      </c>
      <c r="M794" s="39"/>
      <c r="N794" s="39" t="s">
        <v>745</v>
      </c>
      <c r="O794" s="44"/>
      <c r="P794" s="39" t="s">
        <v>748</v>
      </c>
      <c r="Q794" s="22"/>
      <c r="R794" s="22">
        <v>600.9</v>
      </c>
      <c r="S794" s="22">
        <v>893.83</v>
      </c>
    </row>
    <row r="795" spans="1:19" ht="12.75">
      <c r="A795" s="39"/>
      <c r="B795" s="39"/>
      <c r="C795" s="39"/>
      <c r="D795" s="39"/>
      <c r="E795" s="39"/>
      <c r="F795" s="39"/>
      <c r="G795" s="39"/>
      <c r="H795" s="39" t="s">
        <v>207</v>
      </c>
      <c r="I795" s="40">
        <v>45177</v>
      </c>
      <c r="J795" s="39"/>
      <c r="K795" s="39"/>
      <c r="L795" s="39" t="s">
        <v>692</v>
      </c>
      <c r="M795" s="39"/>
      <c r="N795" s="39" t="s">
        <v>745</v>
      </c>
      <c r="O795" s="44"/>
      <c r="P795" s="39" t="s">
        <v>748</v>
      </c>
      <c r="Q795" s="22">
        <v>0</v>
      </c>
      <c r="R795" s="22"/>
      <c r="S795" s="22">
        <v>893.83</v>
      </c>
    </row>
    <row r="796" spans="1:19" ht="12.75">
      <c r="A796" s="39"/>
      <c r="B796" s="39"/>
      <c r="C796" s="39"/>
      <c r="D796" s="39"/>
      <c r="E796" s="39"/>
      <c r="F796" s="39"/>
      <c r="G796" s="39"/>
      <c r="H796" s="39" t="s">
        <v>207</v>
      </c>
      <c r="I796" s="40">
        <v>45177</v>
      </c>
      <c r="J796" s="39"/>
      <c r="K796" s="39"/>
      <c r="L796" s="39" t="s">
        <v>693</v>
      </c>
      <c r="M796" s="39"/>
      <c r="N796" s="39" t="s">
        <v>266</v>
      </c>
      <c r="O796" s="44"/>
      <c r="P796" s="39" t="s">
        <v>748</v>
      </c>
      <c r="Q796" s="22"/>
      <c r="R796" s="22">
        <v>670.34</v>
      </c>
      <c r="S796" s="22">
        <v>1564.17</v>
      </c>
    </row>
    <row r="797" spans="1:19" ht="12.75">
      <c r="A797" s="39"/>
      <c r="B797" s="39"/>
      <c r="C797" s="39"/>
      <c r="D797" s="39"/>
      <c r="E797" s="39"/>
      <c r="F797" s="39"/>
      <c r="G797" s="39"/>
      <c r="H797" s="39" t="s">
        <v>207</v>
      </c>
      <c r="I797" s="40">
        <v>45177</v>
      </c>
      <c r="J797" s="39"/>
      <c r="K797" s="39"/>
      <c r="L797" s="39" t="s">
        <v>693</v>
      </c>
      <c r="M797" s="39"/>
      <c r="N797" s="39" t="s">
        <v>266</v>
      </c>
      <c r="O797" s="44"/>
      <c r="P797" s="39" t="s">
        <v>748</v>
      </c>
      <c r="Q797" s="22">
        <v>0</v>
      </c>
      <c r="R797" s="22"/>
      <c r="S797" s="22">
        <v>1564.17</v>
      </c>
    </row>
    <row r="798" spans="1:19" ht="12.75">
      <c r="A798" s="39"/>
      <c r="B798" s="39"/>
      <c r="C798" s="39"/>
      <c r="D798" s="39"/>
      <c r="E798" s="39"/>
      <c r="F798" s="39"/>
      <c r="G798" s="39"/>
      <c r="H798" s="39" t="s">
        <v>207</v>
      </c>
      <c r="I798" s="40">
        <v>45191</v>
      </c>
      <c r="J798" s="39"/>
      <c r="K798" s="39"/>
      <c r="L798" s="39" t="s">
        <v>691</v>
      </c>
      <c r="M798" s="39"/>
      <c r="N798" s="39" t="s">
        <v>744</v>
      </c>
      <c r="O798" s="44"/>
      <c r="P798" s="39" t="s">
        <v>748</v>
      </c>
      <c r="Q798" s="22"/>
      <c r="R798" s="22">
        <v>375.54</v>
      </c>
      <c r="S798" s="22">
        <v>1939.71</v>
      </c>
    </row>
    <row r="799" spans="1:19" ht="12.75">
      <c r="A799" s="39"/>
      <c r="B799" s="39"/>
      <c r="C799" s="39"/>
      <c r="D799" s="39"/>
      <c r="E799" s="39"/>
      <c r="F799" s="39"/>
      <c r="G799" s="39"/>
      <c r="H799" s="39" t="s">
        <v>207</v>
      </c>
      <c r="I799" s="40">
        <v>45191</v>
      </c>
      <c r="J799" s="39"/>
      <c r="K799" s="39"/>
      <c r="L799" s="39" t="s">
        <v>691</v>
      </c>
      <c r="M799" s="39"/>
      <c r="N799" s="39" t="s">
        <v>744</v>
      </c>
      <c r="O799" s="44"/>
      <c r="P799" s="39" t="s">
        <v>748</v>
      </c>
      <c r="Q799" s="22">
        <v>0</v>
      </c>
      <c r="R799" s="22"/>
      <c r="S799" s="22">
        <v>1939.71</v>
      </c>
    </row>
    <row r="800" spans="1:19" ht="12.75">
      <c r="A800" s="39"/>
      <c r="B800" s="39"/>
      <c r="C800" s="39"/>
      <c r="D800" s="39"/>
      <c r="E800" s="39"/>
      <c r="F800" s="39"/>
      <c r="G800" s="39"/>
      <c r="H800" s="39" t="s">
        <v>207</v>
      </c>
      <c r="I800" s="40">
        <v>45191</v>
      </c>
      <c r="J800" s="39"/>
      <c r="K800" s="39"/>
      <c r="L800" s="39" t="s">
        <v>692</v>
      </c>
      <c r="M800" s="39"/>
      <c r="N800" s="39" t="s">
        <v>745</v>
      </c>
      <c r="O800" s="44"/>
      <c r="P800" s="39" t="s">
        <v>748</v>
      </c>
      <c r="Q800" s="22"/>
      <c r="R800" s="22">
        <v>600.9</v>
      </c>
      <c r="S800" s="22">
        <v>2540.61</v>
      </c>
    </row>
    <row r="801" spans="1:19" ht="12.75">
      <c r="A801" s="39"/>
      <c r="B801" s="39"/>
      <c r="C801" s="39"/>
      <c r="D801" s="39"/>
      <c r="E801" s="39"/>
      <c r="F801" s="39"/>
      <c r="G801" s="39"/>
      <c r="H801" s="39" t="s">
        <v>207</v>
      </c>
      <c r="I801" s="40">
        <v>45191</v>
      </c>
      <c r="J801" s="39"/>
      <c r="K801" s="39"/>
      <c r="L801" s="39" t="s">
        <v>692</v>
      </c>
      <c r="M801" s="39"/>
      <c r="N801" s="39" t="s">
        <v>745</v>
      </c>
      <c r="O801" s="44"/>
      <c r="P801" s="39" t="s">
        <v>748</v>
      </c>
      <c r="Q801" s="22">
        <v>0</v>
      </c>
      <c r="R801" s="22"/>
      <c r="S801" s="22">
        <v>2540.61</v>
      </c>
    </row>
    <row r="802" spans="1:19" ht="12.75">
      <c r="A802" s="39"/>
      <c r="B802" s="39"/>
      <c r="C802" s="39"/>
      <c r="D802" s="39"/>
      <c r="E802" s="39"/>
      <c r="F802" s="39"/>
      <c r="G802" s="39"/>
      <c r="H802" s="39" t="s">
        <v>207</v>
      </c>
      <c r="I802" s="40">
        <v>45191</v>
      </c>
      <c r="J802" s="39"/>
      <c r="K802" s="39"/>
      <c r="L802" s="39" t="s">
        <v>693</v>
      </c>
      <c r="M802" s="39"/>
      <c r="N802" s="39" t="s">
        <v>266</v>
      </c>
      <c r="O802" s="44"/>
      <c r="P802" s="39" t="s">
        <v>748</v>
      </c>
      <c r="Q802" s="22"/>
      <c r="R802" s="22">
        <v>670.34</v>
      </c>
      <c r="S802" s="22">
        <v>3210.95</v>
      </c>
    </row>
    <row r="803" spans="1:19" ht="12.75">
      <c r="A803" s="39"/>
      <c r="B803" s="39"/>
      <c r="C803" s="39"/>
      <c r="D803" s="39"/>
      <c r="E803" s="39"/>
      <c r="F803" s="39"/>
      <c r="G803" s="39"/>
      <c r="H803" s="39" t="s">
        <v>207</v>
      </c>
      <c r="I803" s="40">
        <v>45191</v>
      </c>
      <c r="J803" s="39"/>
      <c r="K803" s="39"/>
      <c r="L803" s="39" t="s">
        <v>693</v>
      </c>
      <c r="M803" s="39"/>
      <c r="N803" s="39" t="s">
        <v>266</v>
      </c>
      <c r="O803" s="44"/>
      <c r="P803" s="39" t="s">
        <v>748</v>
      </c>
      <c r="Q803" s="22">
        <v>0</v>
      </c>
      <c r="R803" s="22"/>
      <c r="S803" s="22">
        <v>3210.95</v>
      </c>
    </row>
    <row r="804" spans="1:19" ht="13.5" thickBot="1">
      <c r="A804" s="39"/>
      <c r="B804" s="39"/>
      <c r="C804" s="39"/>
      <c r="D804" s="39"/>
      <c r="E804" s="39"/>
      <c r="F804" s="39"/>
      <c r="G804" s="39"/>
      <c r="H804" s="39" t="s">
        <v>206</v>
      </c>
      <c r="I804" s="40">
        <v>45199</v>
      </c>
      <c r="J804" s="39"/>
      <c r="K804" s="39"/>
      <c r="L804" s="39"/>
      <c r="M804" s="39" t="s">
        <v>931</v>
      </c>
      <c r="N804" s="39"/>
      <c r="O804" s="44"/>
      <c r="P804" s="39" t="s">
        <v>766</v>
      </c>
      <c r="Q804" s="31"/>
      <c r="R804" s="31">
        <v>961.79</v>
      </c>
      <c r="S804" s="31">
        <v>4172.74</v>
      </c>
    </row>
    <row r="805" spans="1:19" ht="12.75">
      <c r="A805" s="39"/>
      <c r="B805" s="39"/>
      <c r="C805" s="39"/>
      <c r="D805" s="39"/>
      <c r="E805" s="39" t="s">
        <v>913</v>
      </c>
      <c r="F805" s="39"/>
      <c r="G805" s="39"/>
      <c r="H805" s="39"/>
      <c r="I805" s="40"/>
      <c r="J805" s="39"/>
      <c r="K805" s="39"/>
      <c r="L805" s="39"/>
      <c r="M805" s="39"/>
      <c r="N805" s="39"/>
      <c r="O805" s="45"/>
      <c r="P805" s="39"/>
      <c r="Q805" s="22">
        <f>ROUND(SUM(Q680:Q804),5)</f>
        <v>29517.74</v>
      </c>
      <c r="R805" s="22">
        <f>ROUND(SUM(R680:R804),5)</f>
        <v>33690.48</v>
      </c>
      <c r="S805" s="22">
        <f>S804</f>
        <v>4172.74</v>
      </c>
    </row>
    <row r="806" spans="1:19" ht="12.75">
      <c r="A806" s="16"/>
      <c r="B806" s="16"/>
      <c r="C806" s="16"/>
      <c r="D806" s="16"/>
      <c r="E806" s="16" t="s">
        <v>914</v>
      </c>
      <c r="F806" s="16"/>
      <c r="G806" s="16"/>
      <c r="H806" s="16"/>
      <c r="I806" s="37"/>
      <c r="J806" s="16"/>
      <c r="K806" s="16"/>
      <c r="L806" s="16"/>
      <c r="M806" s="16"/>
      <c r="N806" s="16"/>
      <c r="O806" s="43"/>
      <c r="P806" s="16"/>
      <c r="Q806" s="38"/>
      <c r="R806" s="38"/>
      <c r="S806" s="38">
        <v>0</v>
      </c>
    </row>
    <row r="807" spans="1:19" ht="12.75">
      <c r="A807" s="39"/>
      <c r="B807" s="39"/>
      <c r="C807" s="39"/>
      <c r="D807" s="39"/>
      <c r="E807" s="39" t="s">
        <v>915</v>
      </c>
      <c r="F807" s="39"/>
      <c r="G807" s="39"/>
      <c r="H807" s="39"/>
      <c r="I807" s="40"/>
      <c r="J807" s="39"/>
      <c r="K807" s="39"/>
      <c r="L807" s="39"/>
      <c r="M807" s="39"/>
      <c r="N807" s="39"/>
      <c r="O807" s="45"/>
      <c r="P807" s="39"/>
      <c r="Q807" s="22"/>
      <c r="R807" s="22"/>
      <c r="S807" s="22">
        <f>S806</f>
        <v>0</v>
      </c>
    </row>
    <row r="808" spans="1:19" ht="12.75">
      <c r="A808" s="16"/>
      <c r="B808" s="16"/>
      <c r="C808" s="16"/>
      <c r="D808" s="16"/>
      <c r="E808" s="16" t="s">
        <v>761</v>
      </c>
      <c r="F808" s="16"/>
      <c r="G808" s="16"/>
      <c r="H808" s="16"/>
      <c r="I808" s="37"/>
      <c r="J808" s="16"/>
      <c r="K808" s="16"/>
      <c r="L808" s="16"/>
      <c r="M808" s="16"/>
      <c r="N808" s="16"/>
      <c r="O808" s="43"/>
      <c r="P808" s="16"/>
      <c r="Q808" s="38"/>
      <c r="R808" s="38"/>
      <c r="S808" s="38">
        <v>0</v>
      </c>
    </row>
    <row r="809" spans="1:19" ht="12.75">
      <c r="A809" s="39"/>
      <c r="B809" s="39"/>
      <c r="C809" s="39"/>
      <c r="D809" s="39"/>
      <c r="E809" s="39"/>
      <c r="F809" s="39"/>
      <c r="G809" s="39"/>
      <c r="H809" s="39" t="s">
        <v>200</v>
      </c>
      <c r="I809" s="40">
        <v>44968</v>
      </c>
      <c r="J809" s="39" t="s">
        <v>580</v>
      </c>
      <c r="K809" s="39"/>
      <c r="L809" s="39" t="s">
        <v>666</v>
      </c>
      <c r="M809" s="39" t="s">
        <v>932</v>
      </c>
      <c r="N809" s="39" t="s">
        <v>744</v>
      </c>
      <c r="O809" s="44"/>
      <c r="P809" s="39" t="s">
        <v>302</v>
      </c>
      <c r="Q809" s="22">
        <v>400</v>
      </c>
      <c r="R809" s="22"/>
      <c r="S809" s="22">
        <v>-400</v>
      </c>
    </row>
    <row r="810" spans="1:19" ht="12.75">
      <c r="A810" s="39"/>
      <c r="B810" s="39"/>
      <c r="C810" s="39"/>
      <c r="D810" s="39"/>
      <c r="E810" s="39"/>
      <c r="F810" s="39"/>
      <c r="G810" s="39"/>
      <c r="H810" s="39" t="s">
        <v>200</v>
      </c>
      <c r="I810" s="40">
        <v>45082</v>
      </c>
      <c r="J810" s="39" t="s">
        <v>576</v>
      </c>
      <c r="K810" s="39"/>
      <c r="L810" s="39" t="s">
        <v>663</v>
      </c>
      <c r="M810" s="39" t="s">
        <v>932</v>
      </c>
      <c r="N810" s="39" t="s">
        <v>744</v>
      </c>
      <c r="O810" s="44"/>
      <c r="P810" s="39" t="s">
        <v>302</v>
      </c>
      <c r="Q810" s="22">
        <v>50</v>
      </c>
      <c r="R810" s="22"/>
      <c r="S810" s="22">
        <v>-450</v>
      </c>
    </row>
    <row r="811" spans="1:19" ht="12.75">
      <c r="A811" s="39"/>
      <c r="B811" s="39"/>
      <c r="C811" s="39"/>
      <c r="D811" s="39"/>
      <c r="E811" s="39"/>
      <c r="F811" s="39"/>
      <c r="G811" s="39"/>
      <c r="H811" s="39" t="s">
        <v>200</v>
      </c>
      <c r="I811" s="40">
        <v>45114</v>
      </c>
      <c r="J811" s="39" t="s">
        <v>578</v>
      </c>
      <c r="K811" s="39"/>
      <c r="L811" s="39" t="s">
        <v>665</v>
      </c>
      <c r="M811" s="39" t="s">
        <v>932</v>
      </c>
      <c r="N811" s="39" t="s">
        <v>745</v>
      </c>
      <c r="O811" s="44"/>
      <c r="P811" s="39" t="s">
        <v>302</v>
      </c>
      <c r="Q811" s="22">
        <v>220</v>
      </c>
      <c r="R811" s="22"/>
      <c r="S811" s="22">
        <v>-670</v>
      </c>
    </row>
    <row r="812" spans="1:19" ht="12.75">
      <c r="A812" s="39"/>
      <c r="B812" s="39"/>
      <c r="C812" s="39"/>
      <c r="D812" s="39"/>
      <c r="E812" s="39"/>
      <c r="F812" s="39"/>
      <c r="G812" s="39"/>
      <c r="H812" s="39" t="s">
        <v>200</v>
      </c>
      <c r="I812" s="40">
        <v>45149</v>
      </c>
      <c r="J812" s="39" t="s">
        <v>579</v>
      </c>
      <c r="K812" s="39"/>
      <c r="L812" s="39" t="s">
        <v>663</v>
      </c>
      <c r="M812" s="39" t="s">
        <v>932</v>
      </c>
      <c r="N812" s="39" t="s">
        <v>744</v>
      </c>
      <c r="O812" s="44"/>
      <c r="P812" s="39" t="s">
        <v>302</v>
      </c>
      <c r="Q812" s="22">
        <v>100</v>
      </c>
      <c r="R812" s="22"/>
      <c r="S812" s="22">
        <v>-770</v>
      </c>
    </row>
    <row r="813" spans="1:19" ht="13.5" thickBot="1">
      <c r="A813" s="39"/>
      <c r="B813" s="39"/>
      <c r="C813" s="39"/>
      <c r="D813" s="39"/>
      <c r="E813" s="39"/>
      <c r="F813" s="39"/>
      <c r="G813" s="39"/>
      <c r="H813" s="39" t="s">
        <v>200</v>
      </c>
      <c r="I813" s="40">
        <v>45163</v>
      </c>
      <c r="J813" s="39" t="s">
        <v>586</v>
      </c>
      <c r="K813" s="39"/>
      <c r="L813" s="39" t="s">
        <v>671</v>
      </c>
      <c r="M813" s="39" t="s">
        <v>932</v>
      </c>
      <c r="N813" s="39" t="s">
        <v>744</v>
      </c>
      <c r="O813" s="44"/>
      <c r="P813" s="39" t="s">
        <v>302</v>
      </c>
      <c r="Q813" s="31">
        <v>750</v>
      </c>
      <c r="R813" s="31"/>
      <c r="S813" s="31">
        <v>-1520</v>
      </c>
    </row>
    <row r="814" spans="1:19" ht="12.75">
      <c r="A814" s="39"/>
      <c r="B814" s="39"/>
      <c r="C814" s="39"/>
      <c r="D814" s="39"/>
      <c r="E814" s="39" t="s">
        <v>916</v>
      </c>
      <c r="F814" s="39"/>
      <c r="G814" s="39"/>
      <c r="H814" s="39"/>
      <c r="I814" s="40"/>
      <c r="J814" s="39"/>
      <c r="K814" s="39"/>
      <c r="L814" s="39"/>
      <c r="M814" s="39"/>
      <c r="N814" s="39"/>
      <c r="O814" s="45"/>
      <c r="P814" s="39"/>
      <c r="Q814" s="22">
        <f>ROUND(SUM(Q808:Q813),5)</f>
        <v>1520</v>
      </c>
      <c r="R814" s="22">
        <f>ROUND(SUM(R808:R813),5)</f>
        <v>0</v>
      </c>
      <c r="S814" s="22">
        <f>S813</f>
        <v>-1520</v>
      </c>
    </row>
    <row r="815" spans="1:19" ht="12.75">
      <c r="A815" s="16"/>
      <c r="B815" s="16"/>
      <c r="C815" s="16"/>
      <c r="D815" s="16"/>
      <c r="E815" s="16" t="s">
        <v>762</v>
      </c>
      <c r="F815" s="16"/>
      <c r="G815" s="16"/>
      <c r="H815" s="16"/>
      <c r="I815" s="37"/>
      <c r="J815" s="16"/>
      <c r="K815" s="16"/>
      <c r="L815" s="16"/>
      <c r="M815" s="16"/>
      <c r="N815" s="16"/>
      <c r="O815" s="43"/>
      <c r="P815" s="16"/>
      <c r="Q815" s="38"/>
      <c r="R815" s="38"/>
      <c r="S815" s="38">
        <v>6.16</v>
      </c>
    </row>
    <row r="816" spans="1:19" ht="12.75">
      <c r="A816" s="39"/>
      <c r="B816" s="39"/>
      <c r="C816" s="39"/>
      <c r="D816" s="39"/>
      <c r="E816" s="39"/>
      <c r="F816" s="39"/>
      <c r="G816" s="39"/>
      <c r="H816" s="39" t="s">
        <v>200</v>
      </c>
      <c r="I816" s="40">
        <v>44845</v>
      </c>
      <c r="J816" s="39" t="s">
        <v>598</v>
      </c>
      <c r="K816" s="39"/>
      <c r="L816" s="39" t="s">
        <v>454</v>
      </c>
      <c r="M816" s="39" t="s">
        <v>933</v>
      </c>
      <c r="N816" s="39" t="s">
        <v>746</v>
      </c>
      <c r="O816" s="44"/>
      <c r="P816" s="39" t="s">
        <v>302</v>
      </c>
      <c r="Q816" s="22">
        <v>0</v>
      </c>
      <c r="R816" s="22"/>
      <c r="S816" s="22">
        <v>6.16</v>
      </c>
    </row>
    <row r="817" spans="1:19" ht="12.75">
      <c r="A817" s="39"/>
      <c r="B817" s="39"/>
      <c r="C817" s="39"/>
      <c r="D817" s="39"/>
      <c r="E817" s="39"/>
      <c r="F817" s="39"/>
      <c r="G817" s="39"/>
      <c r="H817" s="39" t="s">
        <v>201</v>
      </c>
      <c r="I817" s="40">
        <v>44849</v>
      </c>
      <c r="J817" s="39" t="s">
        <v>581</v>
      </c>
      <c r="K817" s="39"/>
      <c r="L817" s="39" t="s">
        <v>454</v>
      </c>
      <c r="M817" s="39" t="s">
        <v>933</v>
      </c>
      <c r="N817" s="39"/>
      <c r="O817" s="44"/>
      <c r="P817" s="39" t="s">
        <v>747</v>
      </c>
      <c r="Q817" s="22"/>
      <c r="R817" s="22">
        <v>8.43</v>
      </c>
      <c r="S817" s="22">
        <v>14.59</v>
      </c>
    </row>
    <row r="818" spans="1:19" ht="12.75">
      <c r="A818" s="39"/>
      <c r="B818" s="39"/>
      <c r="C818" s="39"/>
      <c r="D818" s="39"/>
      <c r="E818" s="39"/>
      <c r="F818" s="39"/>
      <c r="G818" s="39"/>
      <c r="H818" s="39" t="s">
        <v>200</v>
      </c>
      <c r="I818" s="40">
        <v>44851</v>
      </c>
      <c r="J818" s="39" t="s">
        <v>583</v>
      </c>
      <c r="K818" s="39"/>
      <c r="L818" s="39" t="s">
        <v>454</v>
      </c>
      <c r="M818" s="39" t="s">
        <v>933</v>
      </c>
      <c r="N818" s="39"/>
      <c r="O818" s="44"/>
      <c r="P818" s="39" t="s">
        <v>302</v>
      </c>
      <c r="Q818" s="22"/>
      <c r="R818" s="22">
        <v>19.53</v>
      </c>
      <c r="S818" s="22">
        <v>34.12</v>
      </c>
    </row>
    <row r="819" spans="1:19" ht="12.75">
      <c r="A819" s="39"/>
      <c r="B819" s="39"/>
      <c r="C819" s="39"/>
      <c r="D819" s="39"/>
      <c r="E819" s="39"/>
      <c r="F819" s="39"/>
      <c r="G819" s="39"/>
      <c r="H819" s="39" t="s">
        <v>200</v>
      </c>
      <c r="I819" s="40">
        <v>44876</v>
      </c>
      <c r="J819" s="39" t="s">
        <v>599</v>
      </c>
      <c r="K819" s="39"/>
      <c r="L819" s="39" t="s">
        <v>454</v>
      </c>
      <c r="M819" s="39" t="s">
        <v>933</v>
      </c>
      <c r="N819" s="39" t="s">
        <v>746</v>
      </c>
      <c r="O819" s="44"/>
      <c r="P819" s="39" t="s">
        <v>302</v>
      </c>
      <c r="Q819" s="22">
        <v>0</v>
      </c>
      <c r="R819" s="22"/>
      <c r="S819" s="22">
        <v>34.12</v>
      </c>
    </row>
    <row r="820" spans="1:19" ht="12.75">
      <c r="A820" s="39"/>
      <c r="B820" s="39"/>
      <c r="C820" s="39"/>
      <c r="D820" s="39"/>
      <c r="E820" s="39"/>
      <c r="F820" s="39"/>
      <c r="G820" s="39"/>
      <c r="H820" s="39" t="s">
        <v>200</v>
      </c>
      <c r="I820" s="40">
        <v>44877</v>
      </c>
      <c r="J820" s="39" t="s">
        <v>633</v>
      </c>
      <c r="K820" s="39"/>
      <c r="L820" s="39" t="s">
        <v>454</v>
      </c>
      <c r="M820" s="39" t="s">
        <v>494</v>
      </c>
      <c r="N820" s="39" t="s">
        <v>746</v>
      </c>
      <c r="O820" s="44"/>
      <c r="P820" s="39" t="s">
        <v>302</v>
      </c>
      <c r="Q820" s="22">
        <v>0</v>
      </c>
      <c r="R820" s="22"/>
      <c r="S820" s="22">
        <v>34.12</v>
      </c>
    </row>
    <row r="821" spans="1:19" ht="12.75">
      <c r="A821" s="39"/>
      <c r="B821" s="39"/>
      <c r="C821" s="39"/>
      <c r="D821" s="39"/>
      <c r="E821" s="39"/>
      <c r="F821" s="39"/>
      <c r="G821" s="39"/>
      <c r="H821" s="39" t="s">
        <v>200</v>
      </c>
      <c r="I821" s="40">
        <v>44904</v>
      </c>
      <c r="J821" s="39" t="s">
        <v>595</v>
      </c>
      <c r="K821" s="39"/>
      <c r="L821" s="39" t="s">
        <v>454</v>
      </c>
      <c r="M821" s="39" t="s">
        <v>933</v>
      </c>
      <c r="N821" s="39" t="s">
        <v>744</v>
      </c>
      <c r="O821" s="44"/>
      <c r="P821" s="39" t="s">
        <v>302</v>
      </c>
      <c r="Q821" s="22"/>
      <c r="R821" s="22">
        <v>102.96</v>
      </c>
      <c r="S821" s="22">
        <v>137.08</v>
      </c>
    </row>
    <row r="822" spans="1:19" ht="12.75">
      <c r="A822" s="39"/>
      <c r="B822" s="39"/>
      <c r="C822" s="39"/>
      <c r="D822" s="39"/>
      <c r="E822" s="39"/>
      <c r="F822" s="39"/>
      <c r="G822" s="39"/>
      <c r="H822" s="39" t="s">
        <v>201</v>
      </c>
      <c r="I822" s="40">
        <v>44905</v>
      </c>
      <c r="J822" s="39" t="s">
        <v>588</v>
      </c>
      <c r="K822" s="39"/>
      <c r="L822" s="39" t="s">
        <v>454</v>
      </c>
      <c r="M822" s="39" t="s">
        <v>933</v>
      </c>
      <c r="N822" s="39"/>
      <c r="O822" s="44"/>
      <c r="P822" s="39" t="s">
        <v>748</v>
      </c>
      <c r="Q822" s="22"/>
      <c r="R822" s="22">
        <v>19.78</v>
      </c>
      <c r="S822" s="22">
        <v>156.86</v>
      </c>
    </row>
    <row r="823" spans="1:19" ht="12.75">
      <c r="A823" s="39"/>
      <c r="B823" s="39"/>
      <c r="C823" s="39"/>
      <c r="D823" s="39"/>
      <c r="E823" s="39"/>
      <c r="F823" s="39"/>
      <c r="G823" s="39"/>
      <c r="H823" s="39" t="s">
        <v>200</v>
      </c>
      <c r="I823" s="40">
        <v>44906</v>
      </c>
      <c r="J823" s="39" t="s">
        <v>600</v>
      </c>
      <c r="K823" s="39"/>
      <c r="L823" s="39" t="s">
        <v>454</v>
      </c>
      <c r="M823" s="39" t="s">
        <v>933</v>
      </c>
      <c r="N823" s="39" t="s">
        <v>746</v>
      </c>
      <c r="O823" s="44"/>
      <c r="P823" s="39" t="s">
        <v>302</v>
      </c>
      <c r="Q823" s="22">
        <v>0</v>
      </c>
      <c r="R823" s="22"/>
      <c r="S823" s="22">
        <v>156.86</v>
      </c>
    </row>
    <row r="824" spans="1:19" ht="12.75">
      <c r="A824" s="39"/>
      <c r="B824" s="39"/>
      <c r="C824" s="39"/>
      <c r="D824" s="39"/>
      <c r="E824" s="39"/>
      <c r="F824" s="39"/>
      <c r="G824" s="39"/>
      <c r="H824" s="39" t="s">
        <v>201</v>
      </c>
      <c r="I824" s="40">
        <v>44907</v>
      </c>
      <c r="J824" s="39" t="s">
        <v>598</v>
      </c>
      <c r="K824" s="39"/>
      <c r="L824" s="39" t="s">
        <v>454</v>
      </c>
      <c r="M824" s="39" t="s">
        <v>933</v>
      </c>
      <c r="N824" s="39"/>
      <c r="O824" s="44"/>
      <c r="P824" s="39" t="s">
        <v>748</v>
      </c>
      <c r="Q824" s="22"/>
      <c r="R824" s="22">
        <v>3.91</v>
      </c>
      <c r="S824" s="22">
        <v>160.77</v>
      </c>
    </row>
    <row r="825" spans="1:19" ht="12.75">
      <c r="A825" s="39"/>
      <c r="B825" s="39"/>
      <c r="C825" s="39"/>
      <c r="D825" s="39"/>
      <c r="E825" s="39"/>
      <c r="F825" s="39"/>
      <c r="G825" s="39"/>
      <c r="H825" s="39" t="s">
        <v>201</v>
      </c>
      <c r="I825" s="40">
        <v>44913</v>
      </c>
      <c r="J825" s="39" t="s">
        <v>583</v>
      </c>
      <c r="K825" s="39"/>
      <c r="L825" s="39" t="s">
        <v>454</v>
      </c>
      <c r="M825" s="39" t="s">
        <v>264</v>
      </c>
      <c r="N825" s="39"/>
      <c r="O825" s="44"/>
      <c r="P825" s="39" t="s">
        <v>748</v>
      </c>
      <c r="Q825" s="22"/>
      <c r="R825" s="22">
        <v>19.24</v>
      </c>
      <c r="S825" s="22">
        <v>180.01</v>
      </c>
    </row>
    <row r="826" spans="1:19" ht="12.75">
      <c r="A826" s="39"/>
      <c r="B826" s="39"/>
      <c r="C826" s="39"/>
      <c r="D826" s="39"/>
      <c r="E826" s="39"/>
      <c r="F826" s="39"/>
      <c r="G826" s="39"/>
      <c r="H826" s="39" t="s">
        <v>200</v>
      </c>
      <c r="I826" s="40">
        <v>44914</v>
      </c>
      <c r="J826" s="39" t="s">
        <v>634</v>
      </c>
      <c r="K826" s="39"/>
      <c r="L826" s="39" t="s">
        <v>454</v>
      </c>
      <c r="M826" s="39" t="s">
        <v>933</v>
      </c>
      <c r="N826" s="39" t="s">
        <v>746</v>
      </c>
      <c r="O826" s="44"/>
      <c r="P826" s="39" t="s">
        <v>302</v>
      </c>
      <c r="Q826" s="22">
        <v>0</v>
      </c>
      <c r="R826" s="22"/>
      <c r="S826" s="22">
        <v>180.01</v>
      </c>
    </row>
    <row r="827" spans="1:19" ht="12.75">
      <c r="A827" s="39"/>
      <c r="B827" s="39"/>
      <c r="C827" s="39"/>
      <c r="D827" s="39"/>
      <c r="E827" s="39"/>
      <c r="F827" s="39"/>
      <c r="G827" s="39"/>
      <c r="H827" s="39" t="s">
        <v>201</v>
      </c>
      <c r="I827" s="40">
        <v>44919</v>
      </c>
      <c r="J827" s="39" t="s">
        <v>599</v>
      </c>
      <c r="K827" s="39"/>
      <c r="L827" s="39" t="s">
        <v>454</v>
      </c>
      <c r="M827" s="39" t="s">
        <v>494</v>
      </c>
      <c r="N827" s="39"/>
      <c r="O827" s="44"/>
      <c r="P827" s="39" t="s">
        <v>748</v>
      </c>
      <c r="Q827" s="22"/>
      <c r="R827" s="22">
        <v>1.47</v>
      </c>
      <c r="S827" s="22">
        <v>181.48</v>
      </c>
    </row>
    <row r="828" spans="1:19" ht="12.75">
      <c r="A828" s="39"/>
      <c r="B828" s="39"/>
      <c r="C828" s="39"/>
      <c r="D828" s="39"/>
      <c r="E828" s="39"/>
      <c r="F828" s="39"/>
      <c r="G828" s="39"/>
      <c r="H828" s="39" t="s">
        <v>200</v>
      </c>
      <c r="I828" s="40">
        <v>44953</v>
      </c>
      <c r="J828" s="39" t="s">
        <v>635</v>
      </c>
      <c r="K828" s="39"/>
      <c r="L828" s="39" t="s">
        <v>454</v>
      </c>
      <c r="M828" s="39" t="s">
        <v>933</v>
      </c>
      <c r="N828" s="39" t="s">
        <v>746</v>
      </c>
      <c r="O828" s="44"/>
      <c r="P828" s="39" t="s">
        <v>302</v>
      </c>
      <c r="Q828" s="22">
        <v>0</v>
      </c>
      <c r="R828" s="22"/>
      <c r="S828" s="22">
        <v>181.48</v>
      </c>
    </row>
    <row r="829" spans="1:19" ht="12.75">
      <c r="A829" s="39"/>
      <c r="B829" s="39"/>
      <c r="C829" s="39"/>
      <c r="D829" s="39"/>
      <c r="E829" s="39"/>
      <c r="F829" s="39"/>
      <c r="G829" s="39"/>
      <c r="H829" s="39" t="s">
        <v>200</v>
      </c>
      <c r="I829" s="40">
        <v>44956</v>
      </c>
      <c r="J829" s="39" t="s">
        <v>601</v>
      </c>
      <c r="K829" s="39"/>
      <c r="L829" s="39" t="s">
        <v>454</v>
      </c>
      <c r="M829" s="39" t="s">
        <v>933</v>
      </c>
      <c r="N829" s="39" t="s">
        <v>746</v>
      </c>
      <c r="O829" s="44"/>
      <c r="P829" s="39" t="s">
        <v>302</v>
      </c>
      <c r="Q829" s="22">
        <v>0</v>
      </c>
      <c r="R829" s="22"/>
      <c r="S829" s="22">
        <v>181.48</v>
      </c>
    </row>
    <row r="830" spans="1:19" ht="12.75">
      <c r="A830" s="39"/>
      <c r="B830" s="39"/>
      <c r="C830" s="39"/>
      <c r="D830" s="39"/>
      <c r="E830" s="39"/>
      <c r="F830" s="39"/>
      <c r="G830" s="39"/>
      <c r="H830" s="39" t="s">
        <v>200</v>
      </c>
      <c r="I830" s="40">
        <v>44968</v>
      </c>
      <c r="J830" s="39" t="s">
        <v>580</v>
      </c>
      <c r="K830" s="39"/>
      <c r="L830" s="39" t="s">
        <v>454</v>
      </c>
      <c r="M830" s="39" t="s">
        <v>933</v>
      </c>
      <c r="N830" s="39" t="s">
        <v>744</v>
      </c>
      <c r="O830" s="44"/>
      <c r="P830" s="39" t="s">
        <v>302</v>
      </c>
      <c r="Q830" s="22"/>
      <c r="R830" s="22">
        <v>202.74</v>
      </c>
      <c r="S830" s="22">
        <v>384.22</v>
      </c>
    </row>
    <row r="831" spans="1:19" ht="12.75">
      <c r="A831" s="39"/>
      <c r="B831" s="39"/>
      <c r="C831" s="39"/>
      <c r="D831" s="39"/>
      <c r="E831" s="39"/>
      <c r="F831" s="39"/>
      <c r="G831" s="39"/>
      <c r="H831" s="39" t="s">
        <v>200</v>
      </c>
      <c r="I831" s="40">
        <v>44985</v>
      </c>
      <c r="J831" s="39" t="s">
        <v>602</v>
      </c>
      <c r="K831" s="39"/>
      <c r="L831" s="39" t="s">
        <v>454</v>
      </c>
      <c r="M831" s="39" t="s">
        <v>933</v>
      </c>
      <c r="N831" s="39" t="s">
        <v>746</v>
      </c>
      <c r="O831" s="44"/>
      <c r="P831" s="39" t="s">
        <v>302</v>
      </c>
      <c r="Q831" s="22">
        <v>0</v>
      </c>
      <c r="R831" s="22"/>
      <c r="S831" s="22">
        <v>384.22</v>
      </c>
    </row>
    <row r="832" spans="1:19" ht="12.75">
      <c r="A832" s="39"/>
      <c r="B832" s="39"/>
      <c r="C832" s="39"/>
      <c r="D832" s="39"/>
      <c r="E832" s="39"/>
      <c r="F832" s="39"/>
      <c r="G832" s="39"/>
      <c r="H832" s="39" t="s">
        <v>200</v>
      </c>
      <c r="I832" s="40">
        <v>45016</v>
      </c>
      <c r="J832" s="39" t="s">
        <v>603</v>
      </c>
      <c r="K832" s="39"/>
      <c r="L832" s="39" t="s">
        <v>454</v>
      </c>
      <c r="M832" s="39" t="s">
        <v>494</v>
      </c>
      <c r="N832" s="39" t="s">
        <v>746</v>
      </c>
      <c r="O832" s="44"/>
      <c r="P832" s="39" t="s">
        <v>302</v>
      </c>
      <c r="Q832" s="22">
        <v>0</v>
      </c>
      <c r="R832" s="22"/>
      <c r="S832" s="22">
        <v>384.22</v>
      </c>
    </row>
    <row r="833" spans="1:19" ht="12.75">
      <c r="A833" s="39"/>
      <c r="B833" s="39"/>
      <c r="C833" s="39"/>
      <c r="D833" s="39"/>
      <c r="E833" s="39"/>
      <c r="F833" s="39"/>
      <c r="G833" s="39"/>
      <c r="H833" s="39" t="s">
        <v>200</v>
      </c>
      <c r="I833" s="40">
        <v>45016</v>
      </c>
      <c r="J833" s="39" t="s">
        <v>604</v>
      </c>
      <c r="K833" s="39"/>
      <c r="L833" s="39" t="s">
        <v>454</v>
      </c>
      <c r="M833" s="39" t="s">
        <v>933</v>
      </c>
      <c r="N833" s="39" t="s">
        <v>746</v>
      </c>
      <c r="O833" s="44"/>
      <c r="P833" s="39" t="s">
        <v>302</v>
      </c>
      <c r="Q833" s="22">
        <v>0</v>
      </c>
      <c r="R833" s="22"/>
      <c r="S833" s="22">
        <v>384.22</v>
      </c>
    </row>
    <row r="834" spans="1:19" ht="12.75">
      <c r="A834" s="39"/>
      <c r="B834" s="39"/>
      <c r="C834" s="39"/>
      <c r="D834" s="39"/>
      <c r="E834" s="39"/>
      <c r="F834" s="39"/>
      <c r="G834" s="39"/>
      <c r="H834" s="39" t="s">
        <v>200</v>
      </c>
      <c r="I834" s="40">
        <v>45016</v>
      </c>
      <c r="J834" s="39" t="s">
        <v>605</v>
      </c>
      <c r="K834" s="39"/>
      <c r="L834" s="39" t="s">
        <v>454</v>
      </c>
      <c r="M834" s="39" t="s">
        <v>933</v>
      </c>
      <c r="N834" s="39" t="s">
        <v>746</v>
      </c>
      <c r="O834" s="44"/>
      <c r="P834" s="39" t="s">
        <v>302</v>
      </c>
      <c r="Q834" s="22">
        <v>0</v>
      </c>
      <c r="R834" s="22"/>
      <c r="S834" s="22">
        <v>384.22</v>
      </c>
    </row>
    <row r="835" spans="1:19" ht="12.75">
      <c r="A835" s="39"/>
      <c r="B835" s="39"/>
      <c r="C835" s="39"/>
      <c r="D835" s="39"/>
      <c r="E835" s="39"/>
      <c r="F835" s="39"/>
      <c r="G835" s="39"/>
      <c r="H835" s="39" t="s">
        <v>200</v>
      </c>
      <c r="I835" s="40">
        <v>45027</v>
      </c>
      <c r="J835" s="39" t="s">
        <v>577</v>
      </c>
      <c r="K835" s="39"/>
      <c r="L835" s="39" t="s">
        <v>454</v>
      </c>
      <c r="M835" s="39" t="s">
        <v>494</v>
      </c>
      <c r="N835" s="39" t="s">
        <v>744</v>
      </c>
      <c r="O835" s="44"/>
      <c r="P835" s="39" t="s">
        <v>302</v>
      </c>
      <c r="Q835" s="22"/>
      <c r="R835" s="22">
        <v>238.24</v>
      </c>
      <c r="S835" s="22">
        <v>622.46</v>
      </c>
    </row>
    <row r="836" spans="1:19" ht="12.75">
      <c r="A836" s="39"/>
      <c r="B836" s="39"/>
      <c r="C836" s="39"/>
      <c r="D836" s="39"/>
      <c r="E836" s="39"/>
      <c r="F836" s="39"/>
      <c r="G836" s="39"/>
      <c r="H836" s="39" t="s">
        <v>200</v>
      </c>
      <c r="I836" s="40">
        <v>45046</v>
      </c>
      <c r="J836" s="39" t="s">
        <v>606</v>
      </c>
      <c r="K836" s="39"/>
      <c r="L836" s="39" t="s">
        <v>454</v>
      </c>
      <c r="M836" s="39" t="s">
        <v>494</v>
      </c>
      <c r="N836" s="39" t="s">
        <v>746</v>
      </c>
      <c r="O836" s="44"/>
      <c r="P836" s="39" t="s">
        <v>302</v>
      </c>
      <c r="Q836" s="22">
        <v>0</v>
      </c>
      <c r="R836" s="22"/>
      <c r="S836" s="22">
        <v>622.46</v>
      </c>
    </row>
    <row r="837" spans="1:19" ht="12.75">
      <c r="A837" s="39"/>
      <c r="B837" s="39"/>
      <c r="C837" s="39"/>
      <c r="D837" s="39"/>
      <c r="E837" s="39"/>
      <c r="F837" s="39"/>
      <c r="G837" s="39"/>
      <c r="H837" s="39" t="s">
        <v>200</v>
      </c>
      <c r="I837" s="40">
        <v>45046</v>
      </c>
      <c r="J837" s="39" t="s">
        <v>607</v>
      </c>
      <c r="K837" s="39"/>
      <c r="L837" s="39" t="s">
        <v>454</v>
      </c>
      <c r="M837" s="39" t="s">
        <v>933</v>
      </c>
      <c r="N837" s="39" t="s">
        <v>746</v>
      </c>
      <c r="O837" s="44"/>
      <c r="P837" s="39" t="s">
        <v>302</v>
      </c>
      <c r="Q837" s="22">
        <v>0</v>
      </c>
      <c r="R837" s="22"/>
      <c r="S837" s="22">
        <v>622.46</v>
      </c>
    </row>
    <row r="838" spans="1:19" ht="12.75">
      <c r="A838" s="39"/>
      <c r="B838" s="39"/>
      <c r="C838" s="39"/>
      <c r="D838" s="39"/>
      <c r="E838" s="39"/>
      <c r="F838" s="39"/>
      <c r="G838" s="39"/>
      <c r="H838" s="39" t="s">
        <v>200</v>
      </c>
      <c r="I838" s="40">
        <v>45046</v>
      </c>
      <c r="J838" s="39" t="s">
        <v>608</v>
      </c>
      <c r="K838" s="39"/>
      <c r="L838" s="39" t="s">
        <v>454</v>
      </c>
      <c r="M838" s="39" t="s">
        <v>933</v>
      </c>
      <c r="N838" s="39" t="s">
        <v>746</v>
      </c>
      <c r="O838" s="44"/>
      <c r="P838" s="39" t="s">
        <v>302</v>
      </c>
      <c r="Q838" s="22">
        <v>0</v>
      </c>
      <c r="R838" s="22"/>
      <c r="S838" s="22">
        <v>622.46</v>
      </c>
    </row>
    <row r="839" spans="1:19" ht="12.75">
      <c r="A839" s="39"/>
      <c r="B839" s="39"/>
      <c r="C839" s="39"/>
      <c r="D839" s="39"/>
      <c r="E839" s="39"/>
      <c r="F839" s="39"/>
      <c r="G839" s="39"/>
      <c r="H839" s="39" t="s">
        <v>200</v>
      </c>
      <c r="I839" s="40">
        <v>45048</v>
      </c>
      <c r="J839" s="39" t="s">
        <v>589</v>
      </c>
      <c r="K839" s="39"/>
      <c r="L839" s="39" t="s">
        <v>454</v>
      </c>
      <c r="M839" s="39" t="s">
        <v>933</v>
      </c>
      <c r="N839" s="39" t="s">
        <v>744</v>
      </c>
      <c r="O839" s="44"/>
      <c r="P839" s="39" t="s">
        <v>302</v>
      </c>
      <c r="Q839" s="22"/>
      <c r="R839" s="22">
        <v>5.12</v>
      </c>
      <c r="S839" s="22">
        <v>627.58</v>
      </c>
    </row>
    <row r="840" spans="1:19" ht="12.75">
      <c r="A840" s="39"/>
      <c r="B840" s="39"/>
      <c r="C840" s="39"/>
      <c r="D840" s="39"/>
      <c r="E840" s="39"/>
      <c r="F840" s="39"/>
      <c r="G840" s="39"/>
      <c r="H840" s="39" t="s">
        <v>200</v>
      </c>
      <c r="I840" s="40">
        <v>45051</v>
      </c>
      <c r="J840" s="39" t="s">
        <v>609</v>
      </c>
      <c r="K840" s="39"/>
      <c r="L840" s="39" t="s">
        <v>454</v>
      </c>
      <c r="M840" s="39" t="s">
        <v>494</v>
      </c>
      <c r="N840" s="39"/>
      <c r="O840" s="44"/>
      <c r="P840" s="39" t="s">
        <v>302</v>
      </c>
      <c r="Q840" s="22"/>
      <c r="R840" s="22">
        <v>7.63</v>
      </c>
      <c r="S840" s="22">
        <v>635.21</v>
      </c>
    </row>
    <row r="841" spans="1:19" ht="12.75">
      <c r="A841" s="39"/>
      <c r="B841" s="39"/>
      <c r="C841" s="39"/>
      <c r="D841" s="39"/>
      <c r="E841" s="39"/>
      <c r="F841" s="39"/>
      <c r="G841" s="39"/>
      <c r="H841" s="39" t="s">
        <v>200</v>
      </c>
      <c r="I841" s="40">
        <v>45051</v>
      </c>
      <c r="J841" s="39" t="s">
        <v>590</v>
      </c>
      <c r="K841" s="39"/>
      <c r="L841" s="39" t="s">
        <v>454</v>
      </c>
      <c r="M841" s="39" t="s">
        <v>933</v>
      </c>
      <c r="N841" s="39" t="s">
        <v>744</v>
      </c>
      <c r="O841" s="44"/>
      <c r="P841" s="39" t="s">
        <v>302</v>
      </c>
      <c r="Q841" s="22"/>
      <c r="R841" s="22">
        <v>5.58</v>
      </c>
      <c r="S841" s="22">
        <v>640.79</v>
      </c>
    </row>
    <row r="842" spans="1:19" ht="12.75">
      <c r="A842" s="39"/>
      <c r="B842" s="39"/>
      <c r="C842" s="39"/>
      <c r="D842" s="39"/>
      <c r="E842" s="39"/>
      <c r="F842" s="39"/>
      <c r="G842" s="39"/>
      <c r="H842" s="39" t="s">
        <v>200</v>
      </c>
      <c r="I842" s="40">
        <v>45061</v>
      </c>
      <c r="J842" s="39" t="s">
        <v>636</v>
      </c>
      <c r="K842" s="39"/>
      <c r="L842" s="39" t="s">
        <v>454</v>
      </c>
      <c r="M842" s="39" t="s">
        <v>933</v>
      </c>
      <c r="N842" s="39"/>
      <c r="O842" s="44"/>
      <c r="P842" s="39" t="s">
        <v>302</v>
      </c>
      <c r="Q842" s="22">
        <v>0</v>
      </c>
      <c r="R842" s="22"/>
      <c r="S842" s="22">
        <v>640.79</v>
      </c>
    </row>
    <row r="843" spans="1:19" ht="12.75">
      <c r="A843" s="39"/>
      <c r="B843" s="39"/>
      <c r="C843" s="39"/>
      <c r="D843" s="39"/>
      <c r="E843" s="39"/>
      <c r="F843" s="39"/>
      <c r="G843" s="39"/>
      <c r="H843" s="39" t="s">
        <v>200</v>
      </c>
      <c r="I843" s="40">
        <v>45062</v>
      </c>
      <c r="J843" s="39" t="s">
        <v>591</v>
      </c>
      <c r="K843" s="39"/>
      <c r="L843" s="39" t="s">
        <v>454</v>
      </c>
      <c r="M843" s="39" t="s">
        <v>933</v>
      </c>
      <c r="N843" s="39" t="s">
        <v>744</v>
      </c>
      <c r="O843" s="44"/>
      <c r="P843" s="39" t="s">
        <v>302</v>
      </c>
      <c r="Q843" s="22"/>
      <c r="R843" s="22">
        <v>20.46</v>
      </c>
      <c r="S843" s="22">
        <v>661.25</v>
      </c>
    </row>
    <row r="844" spans="1:19" ht="12.75">
      <c r="A844" s="39"/>
      <c r="B844" s="39"/>
      <c r="C844" s="39"/>
      <c r="D844" s="39"/>
      <c r="E844" s="39"/>
      <c r="F844" s="39"/>
      <c r="G844" s="39"/>
      <c r="H844" s="39" t="s">
        <v>200</v>
      </c>
      <c r="I844" s="40">
        <v>45077</v>
      </c>
      <c r="J844" s="39" t="s">
        <v>610</v>
      </c>
      <c r="K844" s="39"/>
      <c r="L844" s="39" t="s">
        <v>454</v>
      </c>
      <c r="M844" s="39" t="s">
        <v>494</v>
      </c>
      <c r="N844" s="39" t="s">
        <v>746</v>
      </c>
      <c r="O844" s="44"/>
      <c r="P844" s="39" t="s">
        <v>302</v>
      </c>
      <c r="Q844" s="22">
        <v>0</v>
      </c>
      <c r="R844" s="22"/>
      <c r="S844" s="22">
        <v>661.25</v>
      </c>
    </row>
    <row r="845" spans="1:19" ht="12.75">
      <c r="A845" s="39"/>
      <c r="B845" s="39"/>
      <c r="C845" s="39"/>
      <c r="D845" s="39"/>
      <c r="E845" s="39"/>
      <c r="F845" s="39"/>
      <c r="G845" s="39"/>
      <c r="H845" s="39" t="s">
        <v>200</v>
      </c>
      <c r="I845" s="40">
        <v>45077</v>
      </c>
      <c r="J845" s="39" t="s">
        <v>611</v>
      </c>
      <c r="K845" s="39"/>
      <c r="L845" s="39" t="s">
        <v>454</v>
      </c>
      <c r="M845" s="39" t="s">
        <v>494</v>
      </c>
      <c r="N845" s="39" t="s">
        <v>746</v>
      </c>
      <c r="O845" s="44"/>
      <c r="P845" s="39" t="s">
        <v>302</v>
      </c>
      <c r="Q845" s="22">
        <v>0</v>
      </c>
      <c r="R845" s="22"/>
      <c r="S845" s="22">
        <v>661.25</v>
      </c>
    </row>
    <row r="846" spans="1:19" ht="12.75">
      <c r="A846" s="39"/>
      <c r="B846" s="39"/>
      <c r="C846" s="39"/>
      <c r="D846" s="39"/>
      <c r="E846" s="39"/>
      <c r="F846" s="39"/>
      <c r="G846" s="39"/>
      <c r="H846" s="39" t="s">
        <v>200</v>
      </c>
      <c r="I846" s="40">
        <v>45077</v>
      </c>
      <c r="J846" s="39" t="s">
        <v>612</v>
      </c>
      <c r="K846" s="39"/>
      <c r="L846" s="39" t="s">
        <v>454</v>
      </c>
      <c r="M846" s="39" t="s">
        <v>933</v>
      </c>
      <c r="N846" s="39" t="s">
        <v>746</v>
      </c>
      <c r="O846" s="44"/>
      <c r="P846" s="39" t="s">
        <v>302</v>
      </c>
      <c r="Q846" s="22">
        <v>0</v>
      </c>
      <c r="R846" s="22"/>
      <c r="S846" s="22">
        <v>661.25</v>
      </c>
    </row>
    <row r="847" spans="1:19" ht="12.75">
      <c r="A847" s="39"/>
      <c r="B847" s="39"/>
      <c r="C847" s="39"/>
      <c r="D847" s="39"/>
      <c r="E847" s="39"/>
      <c r="F847" s="39"/>
      <c r="G847" s="39"/>
      <c r="H847" s="39" t="s">
        <v>200</v>
      </c>
      <c r="I847" s="40">
        <v>45077</v>
      </c>
      <c r="J847" s="39" t="s">
        <v>613</v>
      </c>
      <c r="K847" s="39"/>
      <c r="L847" s="39" t="s">
        <v>454</v>
      </c>
      <c r="M847" s="39" t="s">
        <v>933</v>
      </c>
      <c r="N847" s="39" t="s">
        <v>746</v>
      </c>
      <c r="O847" s="44"/>
      <c r="P847" s="39" t="s">
        <v>302</v>
      </c>
      <c r="Q847" s="22">
        <v>0</v>
      </c>
      <c r="R847" s="22"/>
      <c r="S847" s="22">
        <v>661.25</v>
      </c>
    </row>
    <row r="848" spans="1:19" ht="12.75">
      <c r="A848" s="39"/>
      <c r="B848" s="39"/>
      <c r="C848" s="39"/>
      <c r="D848" s="39"/>
      <c r="E848" s="39"/>
      <c r="F848" s="39"/>
      <c r="G848" s="39"/>
      <c r="H848" s="39" t="s">
        <v>200</v>
      </c>
      <c r="I848" s="40">
        <v>45082</v>
      </c>
      <c r="J848" s="39" t="s">
        <v>576</v>
      </c>
      <c r="K848" s="39"/>
      <c r="L848" s="39" t="s">
        <v>454</v>
      </c>
      <c r="M848" s="39" t="s">
        <v>933</v>
      </c>
      <c r="N848" s="39" t="s">
        <v>744</v>
      </c>
      <c r="O848" s="44"/>
      <c r="P848" s="39" t="s">
        <v>302</v>
      </c>
      <c r="Q848" s="22"/>
      <c r="R848" s="22">
        <v>0.36</v>
      </c>
      <c r="S848" s="22">
        <v>661.61</v>
      </c>
    </row>
    <row r="849" spans="1:19" ht="12.75">
      <c r="A849" s="39"/>
      <c r="B849" s="39"/>
      <c r="C849" s="39"/>
      <c r="D849" s="39"/>
      <c r="E849" s="39"/>
      <c r="F849" s="39"/>
      <c r="G849" s="39"/>
      <c r="H849" s="39" t="s">
        <v>200</v>
      </c>
      <c r="I849" s="40">
        <v>45094</v>
      </c>
      <c r="J849" s="39" t="s">
        <v>592</v>
      </c>
      <c r="K849" s="39"/>
      <c r="L849" s="39" t="s">
        <v>454</v>
      </c>
      <c r="M849" s="39" t="s">
        <v>494</v>
      </c>
      <c r="N849" s="39" t="s">
        <v>744</v>
      </c>
      <c r="O849" s="44"/>
      <c r="P849" s="39" t="s">
        <v>302</v>
      </c>
      <c r="Q849" s="22"/>
      <c r="R849" s="22">
        <v>22.75</v>
      </c>
      <c r="S849" s="22">
        <v>684.36</v>
      </c>
    </row>
    <row r="850" spans="1:19" ht="12.75">
      <c r="A850" s="39"/>
      <c r="B850" s="39"/>
      <c r="C850" s="39"/>
      <c r="D850" s="39"/>
      <c r="E850" s="39"/>
      <c r="F850" s="39"/>
      <c r="G850" s="39"/>
      <c r="H850" s="39" t="s">
        <v>200</v>
      </c>
      <c r="I850" s="40">
        <v>45107</v>
      </c>
      <c r="J850" s="39" t="s">
        <v>614</v>
      </c>
      <c r="K850" s="39"/>
      <c r="L850" s="39" t="s">
        <v>454</v>
      </c>
      <c r="M850" s="39" t="s">
        <v>494</v>
      </c>
      <c r="N850" s="39" t="s">
        <v>746</v>
      </c>
      <c r="O850" s="44"/>
      <c r="P850" s="39" t="s">
        <v>302</v>
      </c>
      <c r="Q850" s="22">
        <v>0</v>
      </c>
      <c r="R850" s="22"/>
      <c r="S850" s="22">
        <v>684.36</v>
      </c>
    </row>
    <row r="851" spans="1:19" ht="12.75">
      <c r="A851" s="39"/>
      <c r="B851" s="39"/>
      <c r="C851" s="39"/>
      <c r="D851" s="39"/>
      <c r="E851" s="39"/>
      <c r="F851" s="39"/>
      <c r="G851" s="39"/>
      <c r="H851" s="39" t="s">
        <v>200</v>
      </c>
      <c r="I851" s="40">
        <v>45107</v>
      </c>
      <c r="J851" s="39" t="s">
        <v>615</v>
      </c>
      <c r="K851" s="39"/>
      <c r="L851" s="39" t="s">
        <v>454</v>
      </c>
      <c r="M851" s="39" t="s">
        <v>494</v>
      </c>
      <c r="N851" s="39" t="s">
        <v>746</v>
      </c>
      <c r="O851" s="44"/>
      <c r="P851" s="39" t="s">
        <v>302</v>
      </c>
      <c r="Q851" s="22">
        <v>0</v>
      </c>
      <c r="R851" s="22"/>
      <c r="S851" s="22">
        <v>684.36</v>
      </c>
    </row>
    <row r="852" spans="1:19" ht="12.75">
      <c r="A852" s="39"/>
      <c r="B852" s="39"/>
      <c r="C852" s="39"/>
      <c r="D852" s="39"/>
      <c r="E852" s="39"/>
      <c r="F852" s="39"/>
      <c r="G852" s="39"/>
      <c r="H852" s="39" t="s">
        <v>200</v>
      </c>
      <c r="I852" s="40">
        <v>45107</v>
      </c>
      <c r="J852" s="39" t="s">
        <v>616</v>
      </c>
      <c r="K852" s="39"/>
      <c r="L852" s="39" t="s">
        <v>454</v>
      </c>
      <c r="M852" s="39" t="s">
        <v>933</v>
      </c>
      <c r="N852" s="39" t="s">
        <v>746</v>
      </c>
      <c r="O852" s="44"/>
      <c r="P852" s="39" t="s">
        <v>302</v>
      </c>
      <c r="Q852" s="22">
        <v>0</v>
      </c>
      <c r="R852" s="22"/>
      <c r="S852" s="22">
        <v>684.36</v>
      </c>
    </row>
    <row r="853" spans="1:19" ht="12.75">
      <c r="A853" s="39"/>
      <c r="B853" s="39"/>
      <c r="C853" s="39"/>
      <c r="D853" s="39"/>
      <c r="E853" s="39"/>
      <c r="F853" s="39"/>
      <c r="G853" s="39"/>
      <c r="H853" s="39" t="s">
        <v>200</v>
      </c>
      <c r="I853" s="40">
        <v>45107</v>
      </c>
      <c r="J853" s="39" t="s">
        <v>617</v>
      </c>
      <c r="K853" s="39"/>
      <c r="L853" s="39" t="s">
        <v>454</v>
      </c>
      <c r="M853" s="39" t="s">
        <v>933</v>
      </c>
      <c r="N853" s="39" t="s">
        <v>746</v>
      </c>
      <c r="O853" s="44"/>
      <c r="P853" s="39" t="s">
        <v>302</v>
      </c>
      <c r="Q853" s="22">
        <v>0</v>
      </c>
      <c r="R853" s="22"/>
      <c r="S853" s="22">
        <v>684.36</v>
      </c>
    </row>
    <row r="854" spans="1:19" ht="12.75">
      <c r="A854" s="39"/>
      <c r="B854" s="39"/>
      <c r="C854" s="39"/>
      <c r="D854" s="39"/>
      <c r="E854" s="39"/>
      <c r="F854" s="39"/>
      <c r="G854" s="39"/>
      <c r="H854" s="39" t="s">
        <v>200</v>
      </c>
      <c r="I854" s="40">
        <v>45114</v>
      </c>
      <c r="J854" s="39" t="s">
        <v>578</v>
      </c>
      <c r="K854" s="39"/>
      <c r="L854" s="39" t="s">
        <v>454</v>
      </c>
      <c r="M854" s="39" t="s">
        <v>933</v>
      </c>
      <c r="N854" s="39" t="s">
        <v>745</v>
      </c>
      <c r="O854" s="44"/>
      <c r="P854" s="39" t="s">
        <v>302</v>
      </c>
      <c r="Q854" s="22">
        <v>0</v>
      </c>
      <c r="R854" s="22"/>
      <c r="S854" s="22">
        <v>684.36</v>
      </c>
    </row>
    <row r="855" spans="1:19" ht="12.75">
      <c r="A855" s="39"/>
      <c r="B855" s="39"/>
      <c r="C855" s="39"/>
      <c r="D855" s="39"/>
      <c r="E855" s="39"/>
      <c r="F855" s="39"/>
      <c r="G855" s="39"/>
      <c r="H855" s="39" t="s">
        <v>200</v>
      </c>
      <c r="I855" s="40">
        <v>45116</v>
      </c>
      <c r="J855" s="39" t="s">
        <v>582</v>
      </c>
      <c r="K855" s="39"/>
      <c r="L855" s="39" t="s">
        <v>454</v>
      </c>
      <c r="M855" s="39" t="s">
        <v>494</v>
      </c>
      <c r="N855" s="39" t="s">
        <v>744</v>
      </c>
      <c r="O855" s="44"/>
      <c r="P855" s="39" t="s">
        <v>302</v>
      </c>
      <c r="Q855" s="22"/>
      <c r="R855" s="22">
        <v>86.24</v>
      </c>
      <c r="S855" s="22">
        <v>770.6</v>
      </c>
    </row>
    <row r="856" spans="1:19" ht="12.75">
      <c r="A856" s="39"/>
      <c r="B856" s="39"/>
      <c r="C856" s="39"/>
      <c r="D856" s="39"/>
      <c r="E856" s="39"/>
      <c r="F856" s="39"/>
      <c r="G856" s="39"/>
      <c r="H856" s="39" t="s">
        <v>200</v>
      </c>
      <c r="I856" s="40">
        <v>45118</v>
      </c>
      <c r="J856" s="39" t="s">
        <v>618</v>
      </c>
      <c r="K856" s="39"/>
      <c r="L856" s="39" t="s">
        <v>663</v>
      </c>
      <c r="M856" s="39" t="s">
        <v>934</v>
      </c>
      <c r="N856" s="39" t="s">
        <v>746</v>
      </c>
      <c r="O856" s="44"/>
      <c r="P856" s="39" t="s">
        <v>302</v>
      </c>
      <c r="Q856" s="22">
        <v>0</v>
      </c>
      <c r="R856" s="22"/>
      <c r="S856" s="22">
        <v>770.6</v>
      </c>
    </row>
    <row r="857" spans="1:19" ht="12.75">
      <c r="A857" s="39"/>
      <c r="B857" s="39"/>
      <c r="C857" s="39"/>
      <c r="D857" s="39"/>
      <c r="E857" s="39"/>
      <c r="F857" s="39"/>
      <c r="G857" s="39"/>
      <c r="H857" s="39" t="s">
        <v>200</v>
      </c>
      <c r="I857" s="40">
        <v>45128</v>
      </c>
      <c r="J857" s="39" t="s">
        <v>584</v>
      </c>
      <c r="K857" s="39"/>
      <c r="L857" s="39" t="s">
        <v>454</v>
      </c>
      <c r="M857" s="39" t="s">
        <v>933</v>
      </c>
      <c r="N857" s="39" t="s">
        <v>744</v>
      </c>
      <c r="O857" s="44"/>
      <c r="P857" s="39" t="s">
        <v>302</v>
      </c>
      <c r="Q857" s="22"/>
      <c r="R857" s="22">
        <v>61.83</v>
      </c>
      <c r="S857" s="22">
        <v>832.43</v>
      </c>
    </row>
    <row r="858" spans="1:19" ht="12.75">
      <c r="A858" s="39"/>
      <c r="B858" s="39"/>
      <c r="C858" s="39"/>
      <c r="D858" s="39"/>
      <c r="E858" s="39"/>
      <c r="F858" s="39"/>
      <c r="G858" s="39"/>
      <c r="H858" s="39" t="s">
        <v>200</v>
      </c>
      <c r="I858" s="40">
        <v>45138</v>
      </c>
      <c r="J858" s="39" t="s">
        <v>619</v>
      </c>
      <c r="K858" s="39"/>
      <c r="L858" s="39" t="s">
        <v>454</v>
      </c>
      <c r="M858" s="39" t="s">
        <v>494</v>
      </c>
      <c r="N858" s="39" t="s">
        <v>746</v>
      </c>
      <c r="O858" s="44"/>
      <c r="P858" s="39" t="s">
        <v>302</v>
      </c>
      <c r="Q858" s="22">
        <v>0</v>
      </c>
      <c r="R858" s="22"/>
      <c r="S858" s="22">
        <v>832.43</v>
      </c>
    </row>
    <row r="859" spans="1:19" ht="12.75">
      <c r="A859" s="39"/>
      <c r="B859" s="39"/>
      <c r="C859" s="39"/>
      <c r="D859" s="39"/>
      <c r="E859" s="39"/>
      <c r="F859" s="39"/>
      <c r="G859" s="39"/>
      <c r="H859" s="39" t="s">
        <v>200</v>
      </c>
      <c r="I859" s="40">
        <v>45138</v>
      </c>
      <c r="J859" s="39" t="s">
        <v>620</v>
      </c>
      <c r="K859" s="39"/>
      <c r="L859" s="39" t="s">
        <v>454</v>
      </c>
      <c r="M859" s="39" t="s">
        <v>494</v>
      </c>
      <c r="N859" s="39" t="s">
        <v>746</v>
      </c>
      <c r="O859" s="44"/>
      <c r="P859" s="39" t="s">
        <v>302</v>
      </c>
      <c r="Q859" s="22">
        <v>0</v>
      </c>
      <c r="R859" s="22"/>
      <c r="S859" s="22">
        <v>832.43</v>
      </c>
    </row>
    <row r="860" spans="1:19" ht="12.75">
      <c r="A860" s="39"/>
      <c r="B860" s="39"/>
      <c r="C860" s="39"/>
      <c r="D860" s="39"/>
      <c r="E860" s="39"/>
      <c r="F860" s="39"/>
      <c r="G860" s="39"/>
      <c r="H860" s="39" t="s">
        <v>200</v>
      </c>
      <c r="I860" s="40">
        <v>45138</v>
      </c>
      <c r="J860" s="39" t="s">
        <v>621</v>
      </c>
      <c r="K860" s="39"/>
      <c r="L860" s="39" t="s">
        <v>454</v>
      </c>
      <c r="M860" s="39" t="s">
        <v>933</v>
      </c>
      <c r="N860" s="39" t="s">
        <v>746</v>
      </c>
      <c r="O860" s="44"/>
      <c r="P860" s="39" t="s">
        <v>302</v>
      </c>
      <c r="Q860" s="22">
        <v>0</v>
      </c>
      <c r="R860" s="22"/>
      <c r="S860" s="22">
        <v>832.43</v>
      </c>
    </row>
    <row r="861" spans="1:19" ht="12.75">
      <c r="A861" s="39"/>
      <c r="B861" s="39"/>
      <c r="C861" s="39"/>
      <c r="D861" s="39"/>
      <c r="E861" s="39"/>
      <c r="F861" s="39"/>
      <c r="G861" s="39"/>
      <c r="H861" s="39" t="s">
        <v>200</v>
      </c>
      <c r="I861" s="40">
        <v>45138</v>
      </c>
      <c r="J861" s="39" t="s">
        <v>622</v>
      </c>
      <c r="K861" s="39"/>
      <c r="L861" s="39" t="s">
        <v>454</v>
      </c>
      <c r="M861" s="39" t="s">
        <v>933</v>
      </c>
      <c r="N861" s="39" t="s">
        <v>746</v>
      </c>
      <c r="O861" s="44"/>
      <c r="P861" s="39" t="s">
        <v>302</v>
      </c>
      <c r="Q861" s="22">
        <v>0</v>
      </c>
      <c r="R861" s="22"/>
      <c r="S861" s="22">
        <v>832.43</v>
      </c>
    </row>
    <row r="862" spans="1:19" ht="12.75">
      <c r="A862" s="39"/>
      <c r="B862" s="39"/>
      <c r="C862" s="39"/>
      <c r="D862" s="39"/>
      <c r="E862" s="39"/>
      <c r="F862" s="39"/>
      <c r="G862" s="39"/>
      <c r="H862" s="39" t="s">
        <v>200</v>
      </c>
      <c r="I862" s="40">
        <v>45149</v>
      </c>
      <c r="J862" s="39" t="s">
        <v>579</v>
      </c>
      <c r="K862" s="39"/>
      <c r="L862" s="39" t="s">
        <v>454</v>
      </c>
      <c r="M862" s="39" t="s">
        <v>933</v>
      </c>
      <c r="N862" s="39" t="s">
        <v>744</v>
      </c>
      <c r="O862" s="44"/>
      <c r="P862" s="39" t="s">
        <v>302</v>
      </c>
      <c r="Q862" s="22">
        <v>0</v>
      </c>
      <c r="R862" s="22"/>
      <c r="S862" s="22">
        <v>832.43</v>
      </c>
    </row>
    <row r="863" spans="1:19" ht="12.75">
      <c r="A863" s="39"/>
      <c r="B863" s="39"/>
      <c r="C863" s="39"/>
      <c r="D863" s="39"/>
      <c r="E863" s="39"/>
      <c r="F863" s="39"/>
      <c r="G863" s="39"/>
      <c r="H863" s="39" t="s">
        <v>200</v>
      </c>
      <c r="I863" s="40">
        <v>45153</v>
      </c>
      <c r="J863" s="39" t="s">
        <v>637</v>
      </c>
      <c r="K863" s="39"/>
      <c r="L863" s="39" t="s">
        <v>454</v>
      </c>
      <c r="M863" s="39" t="s">
        <v>933</v>
      </c>
      <c r="N863" s="39"/>
      <c r="O863" s="44"/>
      <c r="P863" s="39" t="s">
        <v>302</v>
      </c>
      <c r="Q863" s="22">
        <v>0</v>
      </c>
      <c r="R863" s="22"/>
      <c r="S863" s="22">
        <v>832.43</v>
      </c>
    </row>
    <row r="864" spans="1:19" ht="12.75">
      <c r="A864" s="39"/>
      <c r="B864" s="39"/>
      <c r="C864" s="39"/>
      <c r="D864" s="39"/>
      <c r="E864" s="39"/>
      <c r="F864" s="39"/>
      <c r="G864" s="39"/>
      <c r="H864" s="39" t="s">
        <v>200</v>
      </c>
      <c r="I864" s="40">
        <v>45153</v>
      </c>
      <c r="J864" s="39" t="s">
        <v>638</v>
      </c>
      <c r="K864" s="39"/>
      <c r="L864" s="39" t="s">
        <v>454</v>
      </c>
      <c r="M864" s="39" t="s">
        <v>494</v>
      </c>
      <c r="N864" s="39" t="s">
        <v>746</v>
      </c>
      <c r="O864" s="44"/>
      <c r="P864" s="39" t="s">
        <v>302</v>
      </c>
      <c r="Q864" s="22">
        <v>0</v>
      </c>
      <c r="R864" s="22"/>
      <c r="S864" s="22">
        <v>832.43</v>
      </c>
    </row>
    <row r="865" spans="1:19" ht="12.75">
      <c r="A865" s="39"/>
      <c r="B865" s="39"/>
      <c r="C865" s="39"/>
      <c r="D865" s="39"/>
      <c r="E865" s="39"/>
      <c r="F865" s="39"/>
      <c r="G865" s="39"/>
      <c r="H865" s="39" t="s">
        <v>201</v>
      </c>
      <c r="I865" s="40">
        <v>45157</v>
      </c>
      <c r="J865" s="39" t="s">
        <v>633</v>
      </c>
      <c r="K865" s="39"/>
      <c r="L865" s="39" t="s">
        <v>454</v>
      </c>
      <c r="M865" s="39" t="s">
        <v>933</v>
      </c>
      <c r="N865" s="39"/>
      <c r="O865" s="44"/>
      <c r="P865" s="39" t="s">
        <v>748</v>
      </c>
      <c r="Q865" s="22">
        <v>0</v>
      </c>
      <c r="R865" s="22"/>
      <c r="S865" s="22">
        <v>832.43</v>
      </c>
    </row>
    <row r="866" spans="1:19" ht="12.75">
      <c r="A866" s="39"/>
      <c r="B866" s="39"/>
      <c r="C866" s="39"/>
      <c r="D866" s="39"/>
      <c r="E866" s="39"/>
      <c r="F866" s="39"/>
      <c r="G866" s="39"/>
      <c r="H866" s="39" t="s">
        <v>200</v>
      </c>
      <c r="I866" s="40">
        <v>45158</v>
      </c>
      <c r="J866" s="39" t="s">
        <v>596</v>
      </c>
      <c r="K866" s="39"/>
      <c r="L866" s="39" t="s">
        <v>454</v>
      </c>
      <c r="M866" s="39" t="s">
        <v>933</v>
      </c>
      <c r="N866" s="39"/>
      <c r="O866" s="44"/>
      <c r="P866" s="39" t="s">
        <v>302</v>
      </c>
      <c r="Q866" s="22"/>
      <c r="R866" s="22">
        <v>11.95</v>
      </c>
      <c r="S866" s="22">
        <v>844.38</v>
      </c>
    </row>
    <row r="867" spans="1:19" ht="12.75">
      <c r="A867" s="39"/>
      <c r="B867" s="39"/>
      <c r="C867" s="39"/>
      <c r="D867" s="39"/>
      <c r="E867" s="39"/>
      <c r="F867" s="39"/>
      <c r="G867" s="39"/>
      <c r="H867" s="39" t="s">
        <v>200</v>
      </c>
      <c r="I867" s="40">
        <v>45158</v>
      </c>
      <c r="J867" s="39" t="s">
        <v>585</v>
      </c>
      <c r="K867" s="39"/>
      <c r="L867" s="39" t="s">
        <v>454</v>
      </c>
      <c r="M867" s="39" t="s">
        <v>933</v>
      </c>
      <c r="N867" s="39" t="s">
        <v>744</v>
      </c>
      <c r="O867" s="44"/>
      <c r="P867" s="39" t="s">
        <v>302</v>
      </c>
      <c r="Q867" s="22"/>
      <c r="R867" s="22">
        <v>48.63</v>
      </c>
      <c r="S867" s="22">
        <v>893.01</v>
      </c>
    </row>
    <row r="868" spans="1:19" ht="12.75">
      <c r="A868" s="39"/>
      <c r="B868" s="39"/>
      <c r="C868" s="39"/>
      <c r="D868" s="39"/>
      <c r="E868" s="39"/>
      <c r="F868" s="39"/>
      <c r="G868" s="39"/>
      <c r="H868" s="39" t="s">
        <v>200</v>
      </c>
      <c r="I868" s="40">
        <v>45160</v>
      </c>
      <c r="J868" s="39" t="s">
        <v>593</v>
      </c>
      <c r="K868" s="39"/>
      <c r="L868" s="39" t="s">
        <v>454</v>
      </c>
      <c r="M868" s="39" t="s">
        <v>933</v>
      </c>
      <c r="N868" s="39"/>
      <c r="O868" s="44"/>
      <c r="P868" s="39" t="s">
        <v>302</v>
      </c>
      <c r="Q868" s="22"/>
      <c r="R868" s="22">
        <v>6.28</v>
      </c>
      <c r="S868" s="22">
        <v>899.29</v>
      </c>
    </row>
    <row r="869" spans="1:19" ht="12.75">
      <c r="A869" s="39"/>
      <c r="B869" s="39"/>
      <c r="C869" s="39"/>
      <c r="D869" s="39"/>
      <c r="E869" s="39"/>
      <c r="F869" s="39"/>
      <c r="G869" s="39"/>
      <c r="H869" s="39" t="s">
        <v>200</v>
      </c>
      <c r="I869" s="40">
        <v>45161</v>
      </c>
      <c r="J869" s="39" t="s">
        <v>594</v>
      </c>
      <c r="K869" s="39"/>
      <c r="L869" s="39" t="s">
        <v>454</v>
      </c>
      <c r="M869" s="39" t="s">
        <v>933</v>
      </c>
      <c r="N869" s="39"/>
      <c r="O869" s="44"/>
      <c r="P869" s="39" t="s">
        <v>302</v>
      </c>
      <c r="Q869" s="22"/>
      <c r="R869" s="22">
        <v>7.32</v>
      </c>
      <c r="S869" s="22">
        <v>906.61</v>
      </c>
    </row>
    <row r="870" spans="1:19" ht="12.75">
      <c r="A870" s="39"/>
      <c r="B870" s="39"/>
      <c r="C870" s="39"/>
      <c r="D870" s="39"/>
      <c r="E870" s="39"/>
      <c r="F870" s="39"/>
      <c r="G870" s="39"/>
      <c r="H870" s="39" t="s">
        <v>200</v>
      </c>
      <c r="I870" s="40">
        <v>45163</v>
      </c>
      <c r="J870" s="39" t="s">
        <v>586</v>
      </c>
      <c r="K870" s="39"/>
      <c r="L870" s="39" t="s">
        <v>454</v>
      </c>
      <c r="M870" s="39" t="s">
        <v>933</v>
      </c>
      <c r="N870" s="39" t="s">
        <v>744</v>
      </c>
      <c r="O870" s="44"/>
      <c r="P870" s="39" t="s">
        <v>302</v>
      </c>
      <c r="Q870" s="22"/>
      <c r="R870" s="22">
        <v>221.26</v>
      </c>
      <c r="S870" s="22">
        <v>1127.87</v>
      </c>
    </row>
    <row r="871" spans="1:19" ht="12.75">
      <c r="A871" s="39"/>
      <c r="B871" s="39"/>
      <c r="C871" s="39"/>
      <c r="D871" s="39"/>
      <c r="E871" s="39"/>
      <c r="F871" s="39"/>
      <c r="G871" s="39"/>
      <c r="H871" s="39" t="s">
        <v>200</v>
      </c>
      <c r="I871" s="40">
        <v>45169</v>
      </c>
      <c r="J871" s="39" t="s">
        <v>623</v>
      </c>
      <c r="K871" s="39"/>
      <c r="L871" s="39" t="s">
        <v>454</v>
      </c>
      <c r="M871" s="39" t="s">
        <v>494</v>
      </c>
      <c r="N871" s="39" t="s">
        <v>746</v>
      </c>
      <c r="O871" s="44"/>
      <c r="P871" s="39" t="s">
        <v>302</v>
      </c>
      <c r="Q871" s="22">
        <v>0</v>
      </c>
      <c r="R871" s="22"/>
      <c r="S871" s="22">
        <v>1127.87</v>
      </c>
    </row>
    <row r="872" spans="1:19" ht="12.75">
      <c r="A872" s="39"/>
      <c r="B872" s="39"/>
      <c r="C872" s="39"/>
      <c r="D872" s="39"/>
      <c r="E872" s="39"/>
      <c r="F872" s="39"/>
      <c r="G872" s="39"/>
      <c r="H872" s="39" t="s">
        <v>200</v>
      </c>
      <c r="I872" s="40">
        <v>45169</v>
      </c>
      <c r="J872" s="39" t="s">
        <v>624</v>
      </c>
      <c r="K872" s="39"/>
      <c r="L872" s="39" t="s">
        <v>454</v>
      </c>
      <c r="M872" s="39" t="s">
        <v>494</v>
      </c>
      <c r="N872" s="39" t="s">
        <v>746</v>
      </c>
      <c r="O872" s="44"/>
      <c r="P872" s="39" t="s">
        <v>302</v>
      </c>
      <c r="Q872" s="22">
        <v>0</v>
      </c>
      <c r="R872" s="22"/>
      <c r="S872" s="22">
        <v>1127.87</v>
      </c>
    </row>
    <row r="873" spans="1:19" ht="12.75">
      <c r="A873" s="39"/>
      <c r="B873" s="39"/>
      <c r="C873" s="39"/>
      <c r="D873" s="39"/>
      <c r="E873" s="39"/>
      <c r="F873" s="39"/>
      <c r="G873" s="39"/>
      <c r="H873" s="39" t="s">
        <v>200</v>
      </c>
      <c r="I873" s="40">
        <v>45169</v>
      </c>
      <c r="J873" s="39" t="s">
        <v>625</v>
      </c>
      <c r="K873" s="39"/>
      <c r="L873" s="39" t="s">
        <v>454</v>
      </c>
      <c r="M873" s="39" t="s">
        <v>933</v>
      </c>
      <c r="N873" s="39" t="s">
        <v>746</v>
      </c>
      <c r="O873" s="44"/>
      <c r="P873" s="39" t="s">
        <v>302</v>
      </c>
      <c r="Q873" s="22">
        <v>0</v>
      </c>
      <c r="R873" s="22"/>
      <c r="S873" s="22">
        <v>1127.87</v>
      </c>
    </row>
    <row r="874" spans="1:19" ht="12.75">
      <c r="A874" s="39"/>
      <c r="B874" s="39"/>
      <c r="C874" s="39"/>
      <c r="D874" s="39"/>
      <c r="E874" s="39"/>
      <c r="F874" s="39"/>
      <c r="G874" s="39"/>
      <c r="H874" s="39" t="s">
        <v>200</v>
      </c>
      <c r="I874" s="40">
        <v>45169</v>
      </c>
      <c r="J874" s="39" t="s">
        <v>626</v>
      </c>
      <c r="K874" s="39"/>
      <c r="L874" s="39" t="s">
        <v>454</v>
      </c>
      <c r="M874" s="39" t="s">
        <v>933</v>
      </c>
      <c r="N874" s="39" t="s">
        <v>746</v>
      </c>
      <c r="O874" s="44"/>
      <c r="P874" s="39" t="s">
        <v>302</v>
      </c>
      <c r="Q874" s="22">
        <v>0</v>
      </c>
      <c r="R874" s="22"/>
      <c r="S874" s="22">
        <v>1127.87</v>
      </c>
    </row>
    <row r="875" spans="1:19" ht="12.75">
      <c r="A875" s="39"/>
      <c r="B875" s="39"/>
      <c r="C875" s="39"/>
      <c r="D875" s="39"/>
      <c r="E875" s="39"/>
      <c r="F875" s="39"/>
      <c r="G875" s="39"/>
      <c r="H875" s="39" t="s">
        <v>200</v>
      </c>
      <c r="I875" s="40">
        <v>45172</v>
      </c>
      <c r="J875" s="39" t="s">
        <v>597</v>
      </c>
      <c r="K875" s="39"/>
      <c r="L875" s="39" t="s">
        <v>454</v>
      </c>
      <c r="M875" s="39" t="s">
        <v>933</v>
      </c>
      <c r="N875" s="39"/>
      <c r="O875" s="44"/>
      <c r="P875" s="39" t="s">
        <v>302</v>
      </c>
      <c r="Q875" s="22"/>
      <c r="R875" s="22">
        <v>10.44</v>
      </c>
      <c r="S875" s="22">
        <v>1138.31</v>
      </c>
    </row>
    <row r="876" spans="1:19" ht="12.75">
      <c r="A876" s="39"/>
      <c r="B876" s="39"/>
      <c r="C876" s="39"/>
      <c r="D876" s="39"/>
      <c r="E876" s="39"/>
      <c r="F876" s="39"/>
      <c r="G876" s="39"/>
      <c r="H876" s="39" t="s">
        <v>200</v>
      </c>
      <c r="I876" s="40">
        <v>45181</v>
      </c>
      <c r="J876" s="39" t="s">
        <v>627</v>
      </c>
      <c r="K876" s="39"/>
      <c r="L876" s="39" t="s">
        <v>454</v>
      </c>
      <c r="M876" s="39" t="s">
        <v>933</v>
      </c>
      <c r="N876" s="39" t="s">
        <v>746</v>
      </c>
      <c r="O876" s="44"/>
      <c r="P876" s="39" t="s">
        <v>302</v>
      </c>
      <c r="Q876" s="22">
        <v>0</v>
      </c>
      <c r="R876" s="22"/>
      <c r="S876" s="22">
        <v>1138.31</v>
      </c>
    </row>
    <row r="877" spans="1:19" ht="12.75">
      <c r="A877" s="39"/>
      <c r="B877" s="39"/>
      <c r="C877" s="39"/>
      <c r="D877" s="39"/>
      <c r="E877" s="39"/>
      <c r="F877" s="39"/>
      <c r="G877" s="39"/>
      <c r="H877" s="39" t="s">
        <v>200</v>
      </c>
      <c r="I877" s="40">
        <v>45193</v>
      </c>
      <c r="J877" s="39" t="s">
        <v>587</v>
      </c>
      <c r="K877" s="39"/>
      <c r="L877" s="39" t="s">
        <v>454</v>
      </c>
      <c r="M877" s="39" t="s">
        <v>933</v>
      </c>
      <c r="N877" s="39"/>
      <c r="O877" s="44"/>
      <c r="P877" s="39" t="s">
        <v>302</v>
      </c>
      <c r="Q877" s="22"/>
      <c r="R877" s="22">
        <v>69.15</v>
      </c>
      <c r="S877" s="22">
        <v>1207.46</v>
      </c>
    </row>
    <row r="878" spans="1:19" ht="12.75">
      <c r="A878" s="39"/>
      <c r="B878" s="39"/>
      <c r="C878" s="39"/>
      <c r="D878" s="39"/>
      <c r="E878" s="39"/>
      <c r="F878" s="39"/>
      <c r="G878" s="39"/>
      <c r="H878" s="39" t="s">
        <v>200</v>
      </c>
      <c r="I878" s="40">
        <v>45199</v>
      </c>
      <c r="J878" s="39" t="s">
        <v>628</v>
      </c>
      <c r="K878" s="39"/>
      <c r="L878" s="39" t="s">
        <v>454</v>
      </c>
      <c r="M878" s="39" t="s">
        <v>494</v>
      </c>
      <c r="N878" s="39" t="s">
        <v>746</v>
      </c>
      <c r="O878" s="44"/>
      <c r="P878" s="39" t="s">
        <v>302</v>
      </c>
      <c r="Q878" s="22">
        <v>0</v>
      </c>
      <c r="R878" s="22"/>
      <c r="S878" s="22">
        <v>1207.46</v>
      </c>
    </row>
    <row r="879" spans="1:19" ht="12.75">
      <c r="A879" s="39"/>
      <c r="B879" s="39"/>
      <c r="C879" s="39"/>
      <c r="D879" s="39"/>
      <c r="E879" s="39"/>
      <c r="F879" s="39"/>
      <c r="G879" s="39"/>
      <c r="H879" s="39" t="s">
        <v>200</v>
      </c>
      <c r="I879" s="40">
        <v>45199</v>
      </c>
      <c r="J879" s="39" t="s">
        <v>629</v>
      </c>
      <c r="K879" s="39"/>
      <c r="L879" s="39" t="s">
        <v>454</v>
      </c>
      <c r="M879" s="39" t="s">
        <v>494</v>
      </c>
      <c r="N879" s="39" t="s">
        <v>746</v>
      </c>
      <c r="O879" s="44"/>
      <c r="P879" s="39" t="s">
        <v>302</v>
      </c>
      <c r="Q879" s="22">
        <v>0</v>
      </c>
      <c r="R879" s="22"/>
      <c r="S879" s="22">
        <v>1207.46</v>
      </c>
    </row>
    <row r="880" spans="1:19" ht="12.75">
      <c r="A880" s="39"/>
      <c r="B880" s="39"/>
      <c r="C880" s="39"/>
      <c r="D880" s="39"/>
      <c r="E880" s="39"/>
      <c r="F880" s="39"/>
      <c r="G880" s="39"/>
      <c r="H880" s="39" t="s">
        <v>200</v>
      </c>
      <c r="I880" s="40">
        <v>45199</v>
      </c>
      <c r="J880" s="39" t="s">
        <v>630</v>
      </c>
      <c r="K880" s="39"/>
      <c r="L880" s="39" t="s">
        <v>454</v>
      </c>
      <c r="M880" s="39" t="s">
        <v>933</v>
      </c>
      <c r="N880" s="39" t="s">
        <v>746</v>
      </c>
      <c r="O880" s="44"/>
      <c r="P880" s="39" t="s">
        <v>302</v>
      </c>
      <c r="Q880" s="22">
        <v>0</v>
      </c>
      <c r="R880" s="22"/>
      <c r="S880" s="22">
        <v>1207.46</v>
      </c>
    </row>
    <row r="881" spans="1:19" ht="12.75">
      <c r="A881" s="39"/>
      <c r="B881" s="39"/>
      <c r="C881" s="39"/>
      <c r="D881" s="39"/>
      <c r="E881" s="39"/>
      <c r="F881" s="39"/>
      <c r="G881" s="39"/>
      <c r="H881" s="39" t="s">
        <v>200</v>
      </c>
      <c r="I881" s="40">
        <v>45199</v>
      </c>
      <c r="J881" s="39" t="s">
        <v>631</v>
      </c>
      <c r="K881" s="39"/>
      <c r="L881" s="39" t="s">
        <v>454</v>
      </c>
      <c r="M881" s="39" t="s">
        <v>933</v>
      </c>
      <c r="N881" s="39" t="s">
        <v>746</v>
      </c>
      <c r="O881" s="44"/>
      <c r="P881" s="39" t="s">
        <v>302</v>
      </c>
      <c r="Q881" s="22">
        <v>0</v>
      </c>
      <c r="R881" s="22"/>
      <c r="S881" s="22">
        <v>1207.46</v>
      </c>
    </row>
    <row r="882" spans="1:19" ht="13.5" thickBot="1">
      <c r="A882" s="39"/>
      <c r="B882" s="39"/>
      <c r="C882" s="39"/>
      <c r="D882" s="39"/>
      <c r="E882" s="39"/>
      <c r="F882" s="39"/>
      <c r="G882" s="39"/>
      <c r="H882" s="39" t="s">
        <v>200</v>
      </c>
      <c r="I882" s="40">
        <v>45199</v>
      </c>
      <c r="J882" s="39" t="s">
        <v>632</v>
      </c>
      <c r="K882" s="39"/>
      <c r="L882" s="39" t="s">
        <v>454</v>
      </c>
      <c r="M882" s="39" t="s">
        <v>933</v>
      </c>
      <c r="N882" s="39" t="s">
        <v>746</v>
      </c>
      <c r="O882" s="44"/>
      <c r="P882" s="39" t="s">
        <v>302</v>
      </c>
      <c r="Q882" s="23">
        <v>0</v>
      </c>
      <c r="R882" s="23"/>
      <c r="S882" s="23">
        <v>1207.46</v>
      </c>
    </row>
    <row r="883" spans="1:19" ht="13.5" thickBot="1">
      <c r="A883" s="39"/>
      <c r="B883" s="39"/>
      <c r="C883" s="39"/>
      <c r="D883" s="39"/>
      <c r="E883" s="39" t="s">
        <v>917</v>
      </c>
      <c r="F883" s="39"/>
      <c r="G883" s="39"/>
      <c r="H883" s="39"/>
      <c r="I883" s="40"/>
      <c r="J883" s="39"/>
      <c r="K883" s="39"/>
      <c r="L883" s="39"/>
      <c r="M883" s="39"/>
      <c r="N883" s="39"/>
      <c r="O883" s="45"/>
      <c r="P883" s="39"/>
      <c r="Q883" s="33">
        <f>ROUND(SUM(Q815:Q882),5)</f>
        <v>0</v>
      </c>
      <c r="R883" s="33">
        <f>ROUND(SUM(R815:R882),5)</f>
        <v>1201.3</v>
      </c>
      <c r="S883" s="33">
        <f>S882</f>
        <v>1207.46</v>
      </c>
    </row>
    <row r="884" spans="1:19" ht="13.5" thickBot="1">
      <c r="A884" s="39"/>
      <c r="B884" s="39"/>
      <c r="C884" s="39"/>
      <c r="D884" s="39" t="s">
        <v>328</v>
      </c>
      <c r="E884" s="39"/>
      <c r="F884" s="39"/>
      <c r="G884" s="39"/>
      <c r="H884" s="39"/>
      <c r="I884" s="40"/>
      <c r="J884" s="39"/>
      <c r="K884" s="39"/>
      <c r="L884" s="39"/>
      <c r="M884" s="39"/>
      <c r="N884" s="39"/>
      <c r="O884" s="45"/>
      <c r="P884" s="39"/>
      <c r="Q884" s="32">
        <f>ROUND(Q805+Q807+Q814+Q883,5)</f>
        <v>31037.74</v>
      </c>
      <c r="R884" s="32">
        <f>ROUND(R805+R807+R814+R883,5)</f>
        <v>34891.78</v>
      </c>
      <c r="S884" s="32">
        <f>ROUND(S805+S807+S814+S883,5)</f>
        <v>3860.2</v>
      </c>
    </row>
    <row r="885" spans="1:19" ht="12.75">
      <c r="A885" s="39"/>
      <c r="B885" s="39"/>
      <c r="C885" s="39" t="s">
        <v>329</v>
      </c>
      <c r="D885" s="39"/>
      <c r="E885" s="39"/>
      <c r="F885" s="39"/>
      <c r="G885" s="39"/>
      <c r="H885" s="39"/>
      <c r="I885" s="40"/>
      <c r="J885" s="39"/>
      <c r="K885" s="39"/>
      <c r="L885" s="39"/>
      <c r="M885" s="39"/>
      <c r="N885" s="39"/>
      <c r="O885" s="45"/>
      <c r="P885" s="39"/>
      <c r="Q885" s="22">
        <f>ROUND(Q614+Q678+Q884,5)</f>
        <v>52518.07</v>
      </c>
      <c r="R885" s="22">
        <f>ROUND(R614+R678+R884,5)</f>
        <v>55495.8</v>
      </c>
      <c r="S885" s="22">
        <f>ROUND(S614+S678+S884,5)</f>
        <v>6272.01</v>
      </c>
    </row>
    <row r="886" spans="1:19" ht="12.75">
      <c r="A886" s="16"/>
      <c r="B886" s="16"/>
      <c r="C886" s="16" t="s">
        <v>330</v>
      </c>
      <c r="D886" s="16"/>
      <c r="E886" s="16"/>
      <c r="F886" s="16"/>
      <c r="G886" s="16"/>
      <c r="H886" s="16"/>
      <c r="I886" s="37"/>
      <c r="J886" s="16"/>
      <c r="K886" s="16"/>
      <c r="L886" s="16"/>
      <c r="M886" s="16"/>
      <c r="N886" s="16"/>
      <c r="O886" s="43"/>
      <c r="P886" s="16"/>
      <c r="Q886" s="38"/>
      <c r="R886" s="38"/>
      <c r="S886" s="38">
        <v>14438.38</v>
      </c>
    </row>
    <row r="887" spans="1:19" ht="12.75">
      <c r="A887" s="16"/>
      <c r="B887" s="16"/>
      <c r="C887" s="16"/>
      <c r="D887" s="16" t="s">
        <v>763</v>
      </c>
      <c r="E887" s="16"/>
      <c r="F887" s="16"/>
      <c r="G887" s="16"/>
      <c r="H887" s="16"/>
      <c r="I887" s="37"/>
      <c r="J887" s="16"/>
      <c r="K887" s="16"/>
      <c r="L887" s="16"/>
      <c r="M887" s="16"/>
      <c r="N887" s="16"/>
      <c r="O887" s="43"/>
      <c r="P887" s="16"/>
      <c r="Q887" s="38"/>
      <c r="R887" s="38"/>
      <c r="S887" s="38">
        <v>0</v>
      </c>
    </row>
    <row r="888" spans="7:19" ht="13.5" thickBot="1">
      <c r="G888" s="39"/>
      <c r="H888" s="39" t="s">
        <v>206</v>
      </c>
      <c r="I888" s="40">
        <v>45197</v>
      </c>
      <c r="J888" s="39"/>
      <c r="K888" s="39"/>
      <c r="L888" s="39"/>
      <c r="M888" s="39" t="s">
        <v>935</v>
      </c>
      <c r="N888" s="39"/>
      <c r="O888" s="44" t="s">
        <v>337</v>
      </c>
      <c r="P888" s="39" t="s">
        <v>766</v>
      </c>
      <c r="Q888" s="31"/>
      <c r="R888" s="31">
        <v>20801.07</v>
      </c>
      <c r="S888" s="31">
        <v>20801.07</v>
      </c>
    </row>
    <row r="889" spans="1:19" ht="12.75">
      <c r="A889" s="39"/>
      <c r="B889" s="39"/>
      <c r="C889" s="39"/>
      <c r="D889" s="39" t="s">
        <v>918</v>
      </c>
      <c r="E889" s="39"/>
      <c r="F889" s="39"/>
      <c r="G889" s="39"/>
      <c r="H889" s="39"/>
      <c r="I889" s="40"/>
      <c r="J889" s="39"/>
      <c r="K889" s="39"/>
      <c r="L889" s="39"/>
      <c r="M889" s="39"/>
      <c r="N889" s="39"/>
      <c r="O889" s="45"/>
      <c r="P889" s="39"/>
      <c r="Q889" s="22">
        <f>ROUND(SUM(Q887:Q888),5)</f>
        <v>0</v>
      </c>
      <c r="R889" s="22">
        <f>ROUND(SUM(R887:R888),5)</f>
        <v>20801.07</v>
      </c>
      <c r="S889" s="22">
        <f>S888</f>
        <v>20801.07</v>
      </c>
    </row>
    <row r="890" spans="1:19" ht="12.75">
      <c r="A890" s="16"/>
      <c r="B890" s="16"/>
      <c r="C890" s="16"/>
      <c r="D890" s="16" t="s">
        <v>764</v>
      </c>
      <c r="E890" s="16"/>
      <c r="F890" s="16"/>
      <c r="G890" s="16"/>
      <c r="H890" s="16"/>
      <c r="I890" s="37"/>
      <c r="J890" s="16"/>
      <c r="K890" s="16"/>
      <c r="L890" s="16"/>
      <c r="M890" s="16"/>
      <c r="N890" s="16"/>
      <c r="O890" s="43"/>
      <c r="P890" s="16"/>
      <c r="Q890" s="38"/>
      <c r="R890" s="38"/>
      <c r="S890" s="38">
        <v>0</v>
      </c>
    </row>
    <row r="891" spans="7:19" ht="13.5" thickBot="1">
      <c r="G891" s="39"/>
      <c r="H891" s="39" t="s">
        <v>206</v>
      </c>
      <c r="I891" s="40">
        <v>45191</v>
      </c>
      <c r="J891" s="39"/>
      <c r="K891" s="39"/>
      <c r="L891" s="39"/>
      <c r="M891" s="39" t="s">
        <v>935</v>
      </c>
      <c r="N891" s="39"/>
      <c r="O891" s="44" t="s">
        <v>337</v>
      </c>
      <c r="P891" s="39" t="s">
        <v>766</v>
      </c>
      <c r="Q891" s="31"/>
      <c r="R891" s="31">
        <v>4343.11</v>
      </c>
      <c r="S891" s="31">
        <v>4343.11</v>
      </c>
    </row>
    <row r="892" spans="1:19" ht="12.75">
      <c r="A892" s="39"/>
      <c r="B892" s="39"/>
      <c r="C892" s="39"/>
      <c r="D892" s="39" t="s">
        <v>919</v>
      </c>
      <c r="E892" s="39"/>
      <c r="F892" s="39"/>
      <c r="G892" s="39"/>
      <c r="H892" s="39"/>
      <c r="I892" s="40"/>
      <c r="J892" s="39"/>
      <c r="K892" s="39"/>
      <c r="L892" s="39"/>
      <c r="M892" s="39"/>
      <c r="N892" s="39"/>
      <c r="O892" s="45"/>
      <c r="P892" s="39"/>
      <c r="Q892" s="22">
        <f>ROUND(SUM(Q890:Q891),5)</f>
        <v>0</v>
      </c>
      <c r="R892" s="22">
        <f>ROUND(SUM(R890:R891),5)</f>
        <v>4343.11</v>
      </c>
      <c r="S892" s="22">
        <f>S891</f>
        <v>4343.11</v>
      </c>
    </row>
    <row r="893" spans="1:19" ht="12.75">
      <c r="A893" s="16"/>
      <c r="B893" s="16"/>
      <c r="C893" s="16"/>
      <c r="D893" s="16" t="s">
        <v>765</v>
      </c>
      <c r="E893" s="16"/>
      <c r="F893" s="16"/>
      <c r="G893" s="16"/>
      <c r="H893" s="16"/>
      <c r="I893" s="37"/>
      <c r="J893" s="16"/>
      <c r="K893" s="16"/>
      <c r="L893" s="16"/>
      <c r="M893" s="16"/>
      <c r="N893" s="16"/>
      <c r="O893" s="43"/>
      <c r="P893" s="16"/>
      <c r="Q893" s="38"/>
      <c r="R893" s="38"/>
      <c r="S893" s="38">
        <v>14438.38</v>
      </c>
    </row>
    <row r="894" spans="1:19" ht="12.75">
      <c r="A894" s="39"/>
      <c r="B894" s="39"/>
      <c r="C894" s="39"/>
      <c r="D894" s="39"/>
      <c r="E894" s="39"/>
      <c r="F894" s="39"/>
      <c r="G894" s="39"/>
      <c r="H894" s="39" t="s">
        <v>202</v>
      </c>
      <c r="I894" s="40">
        <v>44850</v>
      </c>
      <c r="J894" s="39" t="s">
        <v>588</v>
      </c>
      <c r="K894" s="39"/>
      <c r="L894" s="39" t="s">
        <v>446</v>
      </c>
      <c r="M894" s="39"/>
      <c r="N894" s="39" t="s">
        <v>266</v>
      </c>
      <c r="O894" s="44"/>
      <c r="P894" s="39" t="s">
        <v>315</v>
      </c>
      <c r="Q894" s="22">
        <v>566.77</v>
      </c>
      <c r="R894" s="22"/>
      <c r="S894" s="22">
        <v>13871.61</v>
      </c>
    </row>
    <row r="895" spans="1:19" ht="12.75">
      <c r="A895" s="39"/>
      <c r="B895" s="39"/>
      <c r="C895" s="39"/>
      <c r="D895" s="39"/>
      <c r="E895" s="39"/>
      <c r="F895" s="39"/>
      <c r="G895" s="39"/>
      <c r="H895" s="39" t="s">
        <v>202</v>
      </c>
      <c r="I895" s="40">
        <v>44883</v>
      </c>
      <c r="J895" s="39" t="s">
        <v>598</v>
      </c>
      <c r="K895" s="39"/>
      <c r="L895" s="39" t="s">
        <v>446</v>
      </c>
      <c r="M895" s="39"/>
      <c r="N895" s="39" t="s">
        <v>266</v>
      </c>
      <c r="O895" s="44"/>
      <c r="P895" s="39" t="s">
        <v>315</v>
      </c>
      <c r="Q895" s="22">
        <v>571.96</v>
      </c>
      <c r="R895" s="22"/>
      <c r="S895" s="22">
        <v>13299.65</v>
      </c>
    </row>
    <row r="896" spans="1:19" ht="12.75">
      <c r="A896" s="39"/>
      <c r="B896" s="39"/>
      <c r="C896" s="39"/>
      <c r="D896" s="39"/>
      <c r="E896" s="39"/>
      <c r="F896" s="39"/>
      <c r="G896" s="39"/>
      <c r="H896" s="39" t="s">
        <v>202</v>
      </c>
      <c r="I896" s="40">
        <v>44911</v>
      </c>
      <c r="J896" s="39" t="s">
        <v>583</v>
      </c>
      <c r="K896" s="39"/>
      <c r="L896" s="39" t="s">
        <v>446</v>
      </c>
      <c r="M896" s="39" t="s">
        <v>936</v>
      </c>
      <c r="N896" s="39" t="s">
        <v>266</v>
      </c>
      <c r="O896" s="44"/>
      <c r="P896" s="39" t="s">
        <v>315</v>
      </c>
      <c r="Q896" s="22">
        <v>577.21</v>
      </c>
      <c r="R896" s="22"/>
      <c r="S896" s="22">
        <v>12722.44</v>
      </c>
    </row>
    <row r="897" spans="1:19" ht="12.75">
      <c r="A897" s="39"/>
      <c r="B897" s="39"/>
      <c r="C897" s="39"/>
      <c r="D897" s="39"/>
      <c r="E897" s="39"/>
      <c r="F897" s="39"/>
      <c r="G897" s="39"/>
      <c r="H897" s="39" t="s">
        <v>202</v>
      </c>
      <c r="I897" s="40">
        <v>44942</v>
      </c>
      <c r="J897" s="39" t="s">
        <v>599</v>
      </c>
      <c r="K897" s="39"/>
      <c r="L897" s="39" t="s">
        <v>446</v>
      </c>
      <c r="M897" s="39"/>
      <c r="N897" s="39" t="s">
        <v>266</v>
      </c>
      <c r="O897" s="44"/>
      <c r="P897" s="39" t="s">
        <v>315</v>
      </c>
      <c r="Q897" s="22">
        <v>582.5</v>
      </c>
      <c r="R897" s="22"/>
      <c r="S897" s="22">
        <v>12139.94</v>
      </c>
    </row>
    <row r="898" spans="1:19" ht="12.75">
      <c r="A898" s="39"/>
      <c r="B898" s="39"/>
      <c r="C898" s="39"/>
      <c r="D898" s="39"/>
      <c r="E898" s="39"/>
      <c r="F898" s="39"/>
      <c r="G898" s="39"/>
      <c r="H898" s="39" t="s">
        <v>202</v>
      </c>
      <c r="I898" s="40">
        <v>44974</v>
      </c>
      <c r="J898" s="39" t="s">
        <v>633</v>
      </c>
      <c r="K898" s="39"/>
      <c r="L898" s="39" t="s">
        <v>446</v>
      </c>
      <c r="M898" s="39"/>
      <c r="N898" s="39" t="s">
        <v>266</v>
      </c>
      <c r="O898" s="44"/>
      <c r="P898" s="39" t="s">
        <v>315</v>
      </c>
      <c r="Q898" s="22">
        <v>587.84</v>
      </c>
      <c r="R898" s="22"/>
      <c r="S898" s="22">
        <v>11552.1</v>
      </c>
    </row>
    <row r="899" spans="1:19" ht="12.75">
      <c r="A899" s="39"/>
      <c r="B899" s="39"/>
      <c r="C899" s="39"/>
      <c r="D899" s="39"/>
      <c r="E899" s="39"/>
      <c r="F899" s="39"/>
      <c r="G899" s="39"/>
      <c r="H899" s="39" t="s">
        <v>202</v>
      </c>
      <c r="I899" s="40">
        <v>45002</v>
      </c>
      <c r="J899" s="39" t="s">
        <v>595</v>
      </c>
      <c r="K899" s="39"/>
      <c r="L899" s="39" t="s">
        <v>446</v>
      </c>
      <c r="M899" s="39"/>
      <c r="N899" s="39" t="s">
        <v>266</v>
      </c>
      <c r="O899" s="44"/>
      <c r="P899" s="39" t="s">
        <v>315</v>
      </c>
      <c r="Q899" s="22">
        <v>593.23</v>
      </c>
      <c r="R899" s="22"/>
      <c r="S899" s="22">
        <v>10958.87</v>
      </c>
    </row>
    <row r="900" spans="1:19" ht="12.75">
      <c r="A900" s="39"/>
      <c r="B900" s="39"/>
      <c r="C900" s="39"/>
      <c r="D900" s="39"/>
      <c r="E900" s="39"/>
      <c r="F900" s="39"/>
      <c r="G900" s="39"/>
      <c r="H900" s="39" t="s">
        <v>202</v>
      </c>
      <c r="I900" s="40">
        <v>45032</v>
      </c>
      <c r="J900" s="39" t="s">
        <v>600</v>
      </c>
      <c r="K900" s="39"/>
      <c r="L900" s="39" t="s">
        <v>446</v>
      </c>
      <c r="M900" s="39"/>
      <c r="N900" s="39" t="s">
        <v>266</v>
      </c>
      <c r="O900" s="44"/>
      <c r="P900" s="39" t="s">
        <v>315</v>
      </c>
      <c r="Q900" s="22">
        <v>598.66</v>
      </c>
      <c r="R900" s="22"/>
      <c r="S900" s="22">
        <v>10360.21</v>
      </c>
    </row>
    <row r="901" spans="1:19" ht="12.75">
      <c r="A901" s="39"/>
      <c r="B901" s="39"/>
      <c r="C901" s="39"/>
      <c r="D901" s="39"/>
      <c r="E901" s="39"/>
      <c r="F901" s="39"/>
      <c r="G901" s="39"/>
      <c r="H901" s="39" t="s">
        <v>202</v>
      </c>
      <c r="I901" s="40">
        <v>45061</v>
      </c>
      <c r="J901" s="39" t="s">
        <v>634</v>
      </c>
      <c r="K901" s="39"/>
      <c r="L901" s="39" t="s">
        <v>446</v>
      </c>
      <c r="M901" s="39"/>
      <c r="N901" s="39" t="s">
        <v>266</v>
      </c>
      <c r="O901" s="44"/>
      <c r="P901" s="39" t="s">
        <v>315</v>
      </c>
      <c r="Q901" s="22">
        <v>604.15</v>
      </c>
      <c r="R901" s="22"/>
      <c r="S901" s="22">
        <v>9756.06</v>
      </c>
    </row>
    <row r="902" spans="1:19" ht="12.75">
      <c r="A902" s="39"/>
      <c r="B902" s="39"/>
      <c r="C902" s="39"/>
      <c r="D902" s="39"/>
      <c r="E902" s="39"/>
      <c r="F902" s="39"/>
      <c r="G902" s="39"/>
      <c r="H902" s="39" t="s">
        <v>202</v>
      </c>
      <c r="I902" s="40">
        <v>45093</v>
      </c>
      <c r="J902" s="39" t="s">
        <v>635</v>
      </c>
      <c r="K902" s="39"/>
      <c r="L902" s="39" t="s">
        <v>446</v>
      </c>
      <c r="M902" s="39"/>
      <c r="N902" s="39" t="s">
        <v>266</v>
      </c>
      <c r="O902" s="44"/>
      <c r="P902" s="39" t="s">
        <v>315</v>
      </c>
      <c r="Q902" s="22">
        <v>609.69</v>
      </c>
      <c r="R902" s="22"/>
      <c r="S902" s="22">
        <v>9146.37</v>
      </c>
    </row>
    <row r="903" spans="1:19" ht="12.75">
      <c r="A903" s="39"/>
      <c r="B903" s="39"/>
      <c r="C903" s="39"/>
      <c r="D903" s="39"/>
      <c r="E903" s="39"/>
      <c r="F903" s="39"/>
      <c r="G903" s="39"/>
      <c r="H903" s="39" t="s">
        <v>202</v>
      </c>
      <c r="I903" s="40">
        <v>45123</v>
      </c>
      <c r="J903" s="39" t="s">
        <v>601</v>
      </c>
      <c r="K903" s="39"/>
      <c r="L903" s="39" t="s">
        <v>446</v>
      </c>
      <c r="M903" s="39"/>
      <c r="N903" s="39" t="s">
        <v>266</v>
      </c>
      <c r="O903" s="44"/>
      <c r="P903" s="39" t="s">
        <v>315</v>
      </c>
      <c r="Q903" s="22">
        <v>615.28</v>
      </c>
      <c r="R903" s="22"/>
      <c r="S903" s="22">
        <v>8531.09</v>
      </c>
    </row>
    <row r="904" spans="1:19" ht="12.75">
      <c r="A904" s="39"/>
      <c r="B904" s="39"/>
      <c r="C904" s="39"/>
      <c r="D904" s="39"/>
      <c r="E904" s="39"/>
      <c r="F904" s="39"/>
      <c r="G904" s="39"/>
      <c r="H904" s="39" t="s">
        <v>202</v>
      </c>
      <c r="I904" s="40">
        <v>45153</v>
      </c>
      <c r="J904" s="39" t="s">
        <v>580</v>
      </c>
      <c r="K904" s="39"/>
      <c r="L904" s="39" t="s">
        <v>446</v>
      </c>
      <c r="M904" s="39"/>
      <c r="N904" s="39" t="s">
        <v>266</v>
      </c>
      <c r="O904" s="44"/>
      <c r="P904" s="39" t="s">
        <v>315</v>
      </c>
      <c r="Q904" s="22">
        <v>620.92</v>
      </c>
      <c r="R904" s="22"/>
      <c r="S904" s="22">
        <v>7910.17</v>
      </c>
    </row>
    <row r="905" spans="1:19" ht="13.5" thickBot="1">
      <c r="A905" s="39"/>
      <c r="B905" s="39"/>
      <c r="C905" s="39"/>
      <c r="D905" s="39"/>
      <c r="E905" s="39"/>
      <c r="F905" s="39"/>
      <c r="G905" s="39"/>
      <c r="H905" s="39" t="s">
        <v>202</v>
      </c>
      <c r="I905" s="40">
        <v>45185</v>
      </c>
      <c r="J905" s="39" t="s">
        <v>602</v>
      </c>
      <c r="K905" s="39"/>
      <c r="L905" s="39" t="s">
        <v>446</v>
      </c>
      <c r="M905" s="39"/>
      <c r="N905" s="39" t="s">
        <v>266</v>
      </c>
      <c r="O905" s="44"/>
      <c r="P905" s="39" t="s">
        <v>315</v>
      </c>
      <c r="Q905" s="23">
        <v>626.61</v>
      </c>
      <c r="R905" s="23"/>
      <c r="S905" s="23">
        <v>7283.56</v>
      </c>
    </row>
    <row r="906" spans="1:19" ht="13.5" thickBot="1">
      <c r="A906" s="39"/>
      <c r="B906" s="39"/>
      <c r="C906" s="39"/>
      <c r="D906" s="39" t="s">
        <v>920</v>
      </c>
      <c r="E906" s="39"/>
      <c r="F906" s="39"/>
      <c r="G906" s="39"/>
      <c r="H906" s="39"/>
      <c r="I906" s="40"/>
      <c r="J906" s="39"/>
      <c r="K906" s="39"/>
      <c r="L906" s="39"/>
      <c r="M906" s="39"/>
      <c r="N906" s="39"/>
      <c r="O906" s="45"/>
      <c r="P906" s="39"/>
      <c r="Q906" s="33">
        <f>ROUND(SUM(Q893:Q905),5)</f>
        <v>7154.82</v>
      </c>
      <c r="R906" s="33">
        <f>ROUND(SUM(R893:R905),5)</f>
        <v>0</v>
      </c>
      <c r="S906" s="33">
        <f>S905</f>
        <v>7283.56</v>
      </c>
    </row>
    <row r="907" spans="1:19" ht="13.5" thickBot="1">
      <c r="A907" s="39"/>
      <c r="B907" s="39"/>
      <c r="C907" s="39" t="s">
        <v>331</v>
      </c>
      <c r="D907" s="39"/>
      <c r="E907" s="39"/>
      <c r="F907" s="39"/>
      <c r="G907" s="39"/>
      <c r="H907" s="39"/>
      <c r="I907" s="40"/>
      <c r="J907" s="39"/>
      <c r="K907" s="39"/>
      <c r="L907" s="39"/>
      <c r="M907" s="39"/>
      <c r="N907" s="39"/>
      <c r="O907" s="45"/>
      <c r="P907" s="39"/>
      <c r="Q907" s="32">
        <f>ROUND(Q889+Q892+Q906,5)</f>
        <v>7154.82</v>
      </c>
      <c r="R907" s="32">
        <f>ROUND(R889+R892+R906,5)</f>
        <v>25144.18</v>
      </c>
      <c r="S907" s="32">
        <f>ROUND(S889+S892+S906,5)</f>
        <v>32427.74</v>
      </c>
    </row>
    <row r="908" spans="1:19" ht="12.75">
      <c r="A908" s="39"/>
      <c r="B908" s="39" t="s">
        <v>332</v>
      </c>
      <c r="C908" s="39"/>
      <c r="D908" s="39"/>
      <c r="E908" s="39"/>
      <c r="F908" s="39"/>
      <c r="G908" s="39"/>
      <c r="H908" s="39"/>
      <c r="I908" s="40"/>
      <c r="J908" s="39"/>
      <c r="K908" s="39"/>
      <c r="L908" s="39"/>
      <c r="M908" s="39"/>
      <c r="N908" s="39"/>
      <c r="O908" s="45"/>
      <c r="P908" s="39"/>
      <c r="Q908" s="22">
        <f>ROUND(Q885+Q907,5)</f>
        <v>59672.89</v>
      </c>
      <c r="R908" s="22">
        <f>ROUND(R885+R907,5)</f>
        <v>80639.98</v>
      </c>
      <c r="S908" s="22">
        <f>ROUND(S885+S907,5)</f>
        <v>38699.75</v>
      </c>
    </row>
    <row r="909" spans="1:19" ht="12.75">
      <c r="A909" s="16"/>
      <c r="B909" s="16" t="s">
        <v>333</v>
      </c>
      <c r="C909" s="16"/>
      <c r="D909" s="16"/>
      <c r="E909" s="16"/>
      <c r="F909" s="16"/>
      <c r="G909" s="16"/>
      <c r="H909" s="16"/>
      <c r="I909" s="37"/>
      <c r="J909" s="16"/>
      <c r="K909" s="16"/>
      <c r="L909" s="16"/>
      <c r="M909" s="16"/>
      <c r="N909" s="16"/>
      <c r="O909" s="43"/>
      <c r="P909" s="16"/>
      <c r="Q909" s="38"/>
      <c r="R909" s="38"/>
      <c r="S909" s="38">
        <v>219257.44</v>
      </c>
    </row>
    <row r="910" spans="1:19" ht="12.75">
      <c r="A910" s="16"/>
      <c r="B910" s="16"/>
      <c r="C910" s="16" t="s">
        <v>766</v>
      </c>
      <c r="D910" s="16"/>
      <c r="E910" s="16"/>
      <c r="F910" s="16"/>
      <c r="G910" s="16"/>
      <c r="H910" s="16"/>
      <c r="I910" s="37"/>
      <c r="J910" s="16"/>
      <c r="K910" s="16"/>
      <c r="L910" s="16"/>
      <c r="M910" s="16"/>
      <c r="N910" s="16"/>
      <c r="O910" s="43"/>
      <c r="P910" s="16"/>
      <c r="Q910" s="38"/>
      <c r="R910" s="38"/>
      <c r="S910" s="38">
        <v>219570.7</v>
      </c>
    </row>
    <row r="911" spans="1:19" ht="12.75">
      <c r="A911" s="39"/>
      <c r="B911" s="39"/>
      <c r="C911" s="39"/>
      <c r="D911" s="39"/>
      <c r="E911" s="39"/>
      <c r="F911" s="39"/>
      <c r="G911" s="39"/>
      <c r="H911" s="39" t="s">
        <v>206</v>
      </c>
      <c r="I911" s="40">
        <v>45191</v>
      </c>
      <c r="J911" s="39"/>
      <c r="K911" s="39"/>
      <c r="L911" s="39"/>
      <c r="M911" s="39" t="s">
        <v>935</v>
      </c>
      <c r="N911" s="39"/>
      <c r="O911" s="44"/>
      <c r="P911" s="39" t="s">
        <v>764</v>
      </c>
      <c r="Q911" s="22">
        <v>4343.11</v>
      </c>
      <c r="R911" s="22"/>
      <c r="S911" s="22">
        <v>215227.59</v>
      </c>
    </row>
    <row r="912" spans="1:19" ht="12.75">
      <c r="A912" s="39"/>
      <c r="B912" s="39"/>
      <c r="C912" s="39"/>
      <c r="D912" s="39"/>
      <c r="E912" s="39"/>
      <c r="F912" s="39"/>
      <c r="G912" s="39"/>
      <c r="H912" s="39" t="s">
        <v>206</v>
      </c>
      <c r="I912" s="40">
        <v>45197</v>
      </c>
      <c r="J912" s="39"/>
      <c r="K912" s="39"/>
      <c r="L912" s="39"/>
      <c r="M912" s="39" t="s">
        <v>935</v>
      </c>
      <c r="N912" s="39"/>
      <c r="O912" s="44"/>
      <c r="P912" s="39" t="s">
        <v>763</v>
      </c>
      <c r="Q912" s="22">
        <v>20801.07</v>
      </c>
      <c r="R912" s="22"/>
      <c r="S912" s="22">
        <v>194426.52</v>
      </c>
    </row>
    <row r="913" spans="1:19" ht="12.75">
      <c r="A913" s="39"/>
      <c r="B913" s="39"/>
      <c r="C913" s="39"/>
      <c r="D913" s="39"/>
      <c r="E913" s="39"/>
      <c r="F913" s="39"/>
      <c r="G913" s="39"/>
      <c r="H913" s="39" t="s">
        <v>783</v>
      </c>
      <c r="I913" s="40">
        <v>45199</v>
      </c>
      <c r="J913" s="39" t="s">
        <v>581</v>
      </c>
      <c r="K913" s="39"/>
      <c r="L913" s="39"/>
      <c r="M913" s="39"/>
      <c r="N913" s="39"/>
      <c r="O913" s="44"/>
      <c r="P913" s="39" t="s">
        <v>756</v>
      </c>
      <c r="Q913" s="22"/>
      <c r="R913" s="22">
        <v>885</v>
      </c>
      <c r="S913" s="22">
        <v>195311.52</v>
      </c>
    </row>
    <row r="914" spans="1:19" ht="12.75">
      <c r="A914" s="39"/>
      <c r="B914" s="39"/>
      <c r="C914" s="39"/>
      <c r="D914" s="39"/>
      <c r="E914" s="39"/>
      <c r="F914" s="39"/>
      <c r="G914" s="39"/>
      <c r="H914" s="39" t="s">
        <v>783</v>
      </c>
      <c r="I914" s="40">
        <v>45199</v>
      </c>
      <c r="J914" s="39" t="s">
        <v>588</v>
      </c>
      <c r="K914" s="39"/>
      <c r="L914" s="39"/>
      <c r="M914" s="39"/>
      <c r="N914" s="39"/>
      <c r="O914" s="44"/>
      <c r="P914" s="39" t="s">
        <v>756</v>
      </c>
      <c r="Q914" s="22"/>
      <c r="R914" s="22">
        <v>1575</v>
      </c>
      <c r="S914" s="22">
        <v>196886.52</v>
      </c>
    </row>
    <row r="915" spans="1:19" ht="12.75">
      <c r="A915" s="39"/>
      <c r="B915" s="39"/>
      <c r="C915" s="39"/>
      <c r="D915" s="39"/>
      <c r="E915" s="39"/>
      <c r="F915" s="39"/>
      <c r="G915" s="39"/>
      <c r="H915" s="39" t="s">
        <v>206</v>
      </c>
      <c r="I915" s="40">
        <v>45199</v>
      </c>
      <c r="J915" s="39"/>
      <c r="K915" s="39"/>
      <c r="L915" s="39"/>
      <c r="M915" s="39"/>
      <c r="N915" s="39"/>
      <c r="O915" s="44"/>
      <c r="P915" s="39" t="s">
        <v>767</v>
      </c>
      <c r="Q915" s="22">
        <v>43954.66</v>
      </c>
      <c r="R915" s="22"/>
      <c r="S915" s="22">
        <v>152931.86</v>
      </c>
    </row>
    <row r="916" spans="1:19" ht="13.5" thickBot="1">
      <c r="A916" s="39"/>
      <c r="B916" s="39"/>
      <c r="C916" s="39"/>
      <c r="D916" s="39"/>
      <c r="E916" s="39"/>
      <c r="F916" s="39"/>
      <c r="G916" s="39"/>
      <c r="H916" s="39" t="s">
        <v>206</v>
      </c>
      <c r="I916" s="40">
        <v>45199</v>
      </c>
      <c r="J916" s="39"/>
      <c r="K916" s="39"/>
      <c r="L916" s="39"/>
      <c r="M916" s="39"/>
      <c r="N916" s="39"/>
      <c r="O916" s="44"/>
      <c r="P916" s="39" t="s">
        <v>760</v>
      </c>
      <c r="Q916" s="31">
        <v>961.79</v>
      </c>
      <c r="R916" s="31"/>
      <c r="S916" s="31">
        <v>151970.07</v>
      </c>
    </row>
    <row r="917" spans="1:19" ht="12.75">
      <c r="A917" s="39"/>
      <c r="B917" s="39"/>
      <c r="C917" s="39" t="s">
        <v>921</v>
      </c>
      <c r="D917" s="39"/>
      <c r="E917" s="39"/>
      <c r="F917" s="39"/>
      <c r="G917" s="39"/>
      <c r="H917" s="39"/>
      <c r="I917" s="40"/>
      <c r="J917" s="39"/>
      <c r="K917" s="39"/>
      <c r="L917" s="39"/>
      <c r="M917" s="39"/>
      <c r="N917" s="39"/>
      <c r="O917" s="45"/>
      <c r="P917" s="39"/>
      <c r="Q917" s="22">
        <f>ROUND(SUM(Q910:Q916),5)</f>
        <v>70060.63</v>
      </c>
      <c r="R917" s="22">
        <f>ROUND(SUM(R910:R916),5)</f>
        <v>2460</v>
      </c>
      <c r="S917" s="22">
        <f>S916</f>
        <v>151970.07</v>
      </c>
    </row>
    <row r="918" spans="1:19" ht="12.75">
      <c r="A918" s="16"/>
      <c r="B918" s="16"/>
      <c r="C918" s="16" t="s">
        <v>922</v>
      </c>
      <c r="D918" s="16"/>
      <c r="E918" s="16"/>
      <c r="F918" s="16"/>
      <c r="G918" s="16"/>
      <c r="H918" s="16"/>
      <c r="I918" s="37"/>
      <c r="J918" s="16"/>
      <c r="K918" s="16"/>
      <c r="L918" s="16"/>
      <c r="M918" s="16"/>
      <c r="N918" s="16"/>
      <c r="O918" s="43"/>
      <c r="P918" s="16"/>
      <c r="Q918" s="38"/>
      <c r="R918" s="38"/>
      <c r="S918" s="38">
        <v>0</v>
      </c>
    </row>
    <row r="919" spans="1:19" ht="12.75">
      <c r="A919" s="16"/>
      <c r="B919" s="16"/>
      <c r="C919" s="16"/>
      <c r="D919" s="16" t="s">
        <v>923</v>
      </c>
      <c r="E919" s="16"/>
      <c r="F919" s="16"/>
      <c r="G919" s="16"/>
      <c r="H919" s="16"/>
      <c r="I919" s="37"/>
      <c r="J919" s="16"/>
      <c r="K919" s="16"/>
      <c r="L919" s="16"/>
      <c r="M919" s="16"/>
      <c r="N919" s="16"/>
      <c r="O919" s="43"/>
      <c r="P919" s="16"/>
      <c r="Q919" s="38"/>
      <c r="R919" s="38"/>
      <c r="S919" s="38">
        <v>0</v>
      </c>
    </row>
    <row r="920" spans="1:19" ht="12.75">
      <c r="A920" s="39"/>
      <c r="B920" s="39"/>
      <c r="C920" s="39"/>
      <c r="D920" s="39" t="s">
        <v>924</v>
      </c>
      <c r="E920" s="39"/>
      <c r="F920" s="39"/>
      <c r="G920" s="39"/>
      <c r="H920" s="39"/>
      <c r="I920" s="40"/>
      <c r="J920" s="39"/>
      <c r="K920" s="39"/>
      <c r="L920" s="39"/>
      <c r="M920" s="39"/>
      <c r="N920" s="39"/>
      <c r="O920" s="45"/>
      <c r="P920" s="39"/>
      <c r="Q920" s="22"/>
      <c r="R920" s="22"/>
      <c r="S920" s="22">
        <f>S919</f>
        <v>0</v>
      </c>
    </row>
    <row r="921" spans="1:19" ht="12.75">
      <c r="A921" s="16"/>
      <c r="B921" s="16"/>
      <c r="C921" s="16"/>
      <c r="D921" s="16" t="s">
        <v>925</v>
      </c>
      <c r="E921" s="16"/>
      <c r="F921" s="16"/>
      <c r="G921" s="16"/>
      <c r="H921" s="16"/>
      <c r="I921" s="37"/>
      <c r="J921" s="16"/>
      <c r="K921" s="16"/>
      <c r="L921" s="16"/>
      <c r="M921" s="16"/>
      <c r="N921" s="16"/>
      <c r="O921" s="43"/>
      <c r="P921" s="16"/>
      <c r="Q921" s="38"/>
      <c r="R921" s="38"/>
      <c r="S921" s="38">
        <v>0</v>
      </c>
    </row>
    <row r="922" spans="1:19" ht="12.75">
      <c r="A922" s="39"/>
      <c r="B922" s="39"/>
      <c r="C922" s="39"/>
      <c r="D922" s="39" t="s">
        <v>926</v>
      </c>
      <c r="E922" s="39"/>
      <c r="F922" s="39"/>
      <c r="G922" s="39"/>
      <c r="H922" s="39"/>
      <c r="I922" s="40"/>
      <c r="J922" s="39"/>
      <c r="K922" s="39"/>
      <c r="L922" s="39"/>
      <c r="M922" s="39"/>
      <c r="N922" s="39"/>
      <c r="O922" s="45"/>
      <c r="P922" s="39"/>
      <c r="Q922" s="22"/>
      <c r="R922" s="22"/>
      <c r="S922" s="22">
        <f>S921</f>
        <v>0</v>
      </c>
    </row>
    <row r="923" spans="1:19" ht="12.75">
      <c r="A923" s="16"/>
      <c r="B923" s="16"/>
      <c r="C923" s="16"/>
      <c r="D923" s="16" t="s">
        <v>927</v>
      </c>
      <c r="E923" s="16"/>
      <c r="F923" s="16"/>
      <c r="G923" s="16"/>
      <c r="H923" s="16"/>
      <c r="I923" s="37"/>
      <c r="J923" s="16"/>
      <c r="K923" s="16"/>
      <c r="L923" s="16"/>
      <c r="M923" s="16"/>
      <c r="N923" s="16"/>
      <c r="O923" s="43"/>
      <c r="P923" s="16"/>
      <c r="Q923" s="38"/>
      <c r="R923" s="38"/>
      <c r="S923" s="38">
        <v>0</v>
      </c>
    </row>
    <row r="924" spans="1:19" ht="13.5" thickBot="1">
      <c r="A924" s="39"/>
      <c r="B924" s="39"/>
      <c r="C924" s="39"/>
      <c r="D924" s="39" t="s">
        <v>928</v>
      </c>
      <c r="E924" s="39"/>
      <c r="F924" s="39"/>
      <c r="G924" s="39"/>
      <c r="H924" s="39"/>
      <c r="I924" s="40"/>
      <c r="J924" s="39"/>
      <c r="K924" s="39"/>
      <c r="L924" s="39"/>
      <c r="M924" s="39"/>
      <c r="N924" s="39"/>
      <c r="O924" s="45"/>
      <c r="P924" s="39"/>
      <c r="Q924" s="31"/>
      <c r="R924" s="31"/>
      <c r="S924" s="31">
        <f>S923</f>
        <v>0</v>
      </c>
    </row>
    <row r="925" spans="1:19" ht="12.75">
      <c r="A925" s="39"/>
      <c r="B925" s="39"/>
      <c r="C925" s="39" t="s">
        <v>929</v>
      </c>
      <c r="D925" s="39"/>
      <c r="E925" s="39"/>
      <c r="F925" s="39"/>
      <c r="G925" s="39"/>
      <c r="H925" s="39"/>
      <c r="I925" s="40"/>
      <c r="J925" s="39"/>
      <c r="K925" s="39"/>
      <c r="L925" s="39"/>
      <c r="M925" s="39"/>
      <c r="N925" s="39"/>
      <c r="O925" s="45"/>
      <c r="P925" s="39"/>
      <c r="Q925" s="22"/>
      <c r="R925" s="22"/>
      <c r="S925" s="22">
        <f>ROUND(S920+S922+S924,5)</f>
        <v>0</v>
      </c>
    </row>
    <row r="926" spans="1:19" ht="12.75">
      <c r="A926" s="16"/>
      <c r="B926" s="16"/>
      <c r="C926" s="16" t="s">
        <v>767</v>
      </c>
      <c r="D926" s="16"/>
      <c r="E926" s="16"/>
      <c r="F926" s="16"/>
      <c r="G926" s="16"/>
      <c r="H926" s="16"/>
      <c r="I926" s="37"/>
      <c r="J926" s="16"/>
      <c r="K926" s="16"/>
      <c r="L926" s="16"/>
      <c r="M926" s="16"/>
      <c r="N926" s="16"/>
      <c r="O926" s="43"/>
      <c r="P926" s="16"/>
      <c r="Q926" s="38"/>
      <c r="R926" s="38"/>
      <c r="S926" s="38">
        <v>-313.26</v>
      </c>
    </row>
    <row r="927" spans="7:19" ht="13.5" thickBot="1">
      <c r="G927" s="39"/>
      <c r="H927" s="39" t="s">
        <v>206</v>
      </c>
      <c r="I927" s="40">
        <v>45199</v>
      </c>
      <c r="J927" s="39"/>
      <c r="K927" s="39"/>
      <c r="L927" s="39"/>
      <c r="M927" s="39"/>
      <c r="N927" s="39"/>
      <c r="O927" s="44"/>
      <c r="P927" s="39" t="s">
        <v>766</v>
      </c>
      <c r="Q927" s="31"/>
      <c r="R927" s="31">
        <v>43954.66</v>
      </c>
      <c r="S927" s="31">
        <v>43641.4</v>
      </c>
    </row>
    <row r="928" spans="1:19" ht="12.75">
      <c r="A928" s="39"/>
      <c r="B928" s="39"/>
      <c r="C928" s="39" t="s">
        <v>930</v>
      </c>
      <c r="D928" s="39"/>
      <c r="E928" s="39"/>
      <c r="F928" s="39"/>
      <c r="G928" s="39"/>
      <c r="H928" s="39"/>
      <c r="I928" s="40"/>
      <c r="J928" s="39"/>
      <c r="K928" s="39"/>
      <c r="L928" s="39"/>
      <c r="M928" s="39"/>
      <c r="N928" s="39"/>
      <c r="O928" s="45"/>
      <c r="P928" s="39"/>
      <c r="Q928" s="22">
        <v>0</v>
      </c>
      <c r="R928" s="22">
        <v>43954.66</v>
      </c>
      <c r="S928" s="22">
        <v>43641.4</v>
      </c>
    </row>
    <row r="929" spans="1:19" ht="12.75">
      <c r="A929" s="16"/>
      <c r="B929" s="16"/>
      <c r="C929" s="16" t="s">
        <v>161</v>
      </c>
      <c r="D929" s="16"/>
      <c r="E929" s="16"/>
      <c r="F929" s="16"/>
      <c r="G929" s="16"/>
      <c r="H929" s="16"/>
      <c r="I929" s="37"/>
      <c r="J929" s="16"/>
      <c r="K929" s="16"/>
      <c r="L929" s="16"/>
      <c r="M929" s="16"/>
      <c r="N929" s="16"/>
      <c r="O929" s="43"/>
      <c r="P929" s="16"/>
      <c r="Q929" s="38"/>
      <c r="R929" s="38"/>
      <c r="S929" s="38">
        <v>0</v>
      </c>
    </row>
    <row r="930" spans="1:19" ht="13.5" thickBot="1">
      <c r="A930" s="39"/>
      <c r="B930" s="39"/>
      <c r="C930" s="39" t="s">
        <v>396</v>
      </c>
      <c r="D930" s="39"/>
      <c r="E930" s="39"/>
      <c r="F930" s="39"/>
      <c r="G930" s="39"/>
      <c r="H930" s="39"/>
      <c r="I930" s="40"/>
      <c r="J930" s="39"/>
      <c r="K930" s="39"/>
      <c r="L930" s="39"/>
      <c r="M930" s="39"/>
      <c r="N930" s="39"/>
      <c r="O930" s="45"/>
      <c r="P930" s="39"/>
      <c r="Q930" s="23">
        <v>122715.98</v>
      </c>
      <c r="R930" s="23">
        <v>38955.84</v>
      </c>
      <c r="S930" s="23">
        <v>-83760.14</v>
      </c>
    </row>
    <row r="931" spans="1:19" ht="13.5" thickBot="1">
      <c r="A931" s="39"/>
      <c r="B931" s="39" t="s">
        <v>334</v>
      </c>
      <c r="C931" s="39"/>
      <c r="D931" s="39"/>
      <c r="E931" s="39"/>
      <c r="F931" s="39"/>
      <c r="G931" s="39"/>
      <c r="H931" s="39"/>
      <c r="I931" s="40"/>
      <c r="J931" s="39"/>
      <c r="K931" s="39"/>
      <c r="L931" s="39"/>
      <c r="M931" s="39"/>
      <c r="N931" s="39"/>
      <c r="O931" s="45"/>
      <c r="P931" s="39"/>
      <c r="Q931" s="33">
        <f>ROUND(Q917+Q925+Q928+Q930,5)</f>
        <v>192776.61</v>
      </c>
      <c r="R931" s="33">
        <f>ROUND(R917+R925+R928+R930,5)</f>
        <v>85370.5</v>
      </c>
      <c r="S931" s="33">
        <f>ROUND(S917+S925+S928+S930,5)</f>
        <v>111851.33</v>
      </c>
    </row>
    <row r="932" spans="1:19" s="25" customFormat="1" ht="12" thickBot="1">
      <c r="A932" s="16" t="s">
        <v>335</v>
      </c>
      <c r="B932" s="16"/>
      <c r="C932" s="16"/>
      <c r="D932" s="16"/>
      <c r="E932" s="16"/>
      <c r="F932" s="16"/>
      <c r="G932" s="16"/>
      <c r="H932" s="16"/>
      <c r="I932" s="37"/>
      <c r="J932" s="16"/>
      <c r="K932" s="16"/>
      <c r="L932" s="16"/>
      <c r="M932" s="16"/>
      <c r="N932" s="16"/>
      <c r="O932" s="43"/>
      <c r="P932" s="16"/>
      <c r="Q932" s="24">
        <f>ROUND(Q908+Q931,5)</f>
        <v>252449.5</v>
      </c>
      <c r="R932" s="24">
        <f>ROUND(R908+R931,5)</f>
        <v>166010.48</v>
      </c>
      <c r="S932" s="24">
        <f>ROUND(S908+S931,5)</f>
        <v>150551.08</v>
      </c>
    </row>
    <row r="933" ht="13.5" thickTop="1"/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64"/>
  <sheetViews>
    <sheetView zoomScalePageLayoutView="0" workbookViewId="0" topLeftCell="A1">
      <selection activeCell="A1" sqref="A1:AK64"/>
    </sheetView>
  </sheetViews>
  <sheetFormatPr defaultColWidth="11.00390625" defaultRowHeight="12.75"/>
  <cols>
    <col min="1" max="16384" width="11.00390625" style="1" customWidth="1"/>
  </cols>
  <sheetData>
    <row r="1" spans="1:37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1:37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37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</row>
    <row r="4" spans="1:37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</row>
    <row r="5" spans="1:37" ht="12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</row>
    <row r="6" spans="1:37" ht="12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</row>
    <row r="7" spans="1:37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</row>
    <row r="8" spans="1:37" ht="12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</row>
    <row r="9" spans="1:37" ht="12.7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</row>
    <row r="10" spans="1:37" ht="12.7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</row>
    <row r="11" spans="1:37" ht="12.7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</row>
    <row r="12" spans="1:37" ht="12.7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</row>
    <row r="13" spans="1:37" ht="12.7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</row>
    <row r="14" spans="1:37" ht="12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</row>
    <row r="15" spans="1:37" ht="12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</row>
    <row r="16" spans="1:37" ht="12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</row>
    <row r="17" spans="1:37" ht="12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</row>
    <row r="18" spans="1:37" ht="12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</row>
    <row r="19" spans="1:37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</row>
    <row r="20" spans="1:37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</row>
    <row r="21" spans="1:37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</row>
    <row r="22" spans="1:37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</row>
    <row r="23" spans="1:37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</row>
    <row r="24" spans="1:37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</row>
    <row r="25" spans="1:37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</row>
    <row r="26" spans="1:37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</row>
    <row r="27" spans="1:37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</row>
    <row r="28" spans="1:37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</row>
    <row r="29" spans="1:37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</row>
    <row r="30" spans="1:37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1:37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</row>
    <row r="32" spans="1:37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1:37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</row>
    <row r="34" spans="1:37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</row>
    <row r="35" spans="1:37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</row>
    <row r="36" spans="1:37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</row>
    <row r="40" spans="1:37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</row>
    <row r="41" spans="1:37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</row>
    <row r="42" spans="1:37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</row>
    <row r="43" spans="1:37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</row>
    <row r="44" spans="1:37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</row>
    <row r="45" spans="1:37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</row>
    <row r="46" spans="1:37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</row>
    <row r="47" spans="1:37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</row>
    <row r="48" spans="1:37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</row>
    <row r="49" spans="1:37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</row>
    <row r="50" spans="1:37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</row>
    <row r="51" spans="1:37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</row>
    <row r="52" spans="1:37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</row>
    <row r="53" spans="1:37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</row>
    <row r="54" spans="1:37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</row>
    <row r="55" spans="1:37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</row>
    <row r="56" spans="1:37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</row>
    <row r="57" spans="1:37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</row>
    <row r="58" spans="1:37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</row>
    <row r="59" spans="1:37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</row>
    <row r="60" spans="1:37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</row>
    <row r="61" spans="1:37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</row>
    <row r="62" spans="1:37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</row>
    <row r="63" spans="1:37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</row>
    <row r="64" spans="1:37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3"/>
  </sheetPr>
  <dimension ref="A1:D81"/>
  <sheetViews>
    <sheetView zoomScalePageLayoutView="0" workbookViewId="0" topLeftCell="A1">
      <pane xSplit="2" ySplit="5" topLeftCell="C7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5390625" defaultRowHeight="12.75"/>
  <cols>
    <col min="1" max="1" width="2.875" style="16" customWidth="1"/>
    <col min="2" max="2" width="51.00390625" style="16" customWidth="1"/>
    <col min="3" max="3" width="8.75390625" style="15" bestFit="1" customWidth="1"/>
    <col min="4" max="4" width="10.125" style="15" bestFit="1" customWidth="1"/>
  </cols>
  <sheetData>
    <row r="1" spans="1:4" ht="15.75">
      <c r="A1" s="17" t="s">
        <v>20</v>
      </c>
      <c r="D1" s="26" t="s">
        <v>19</v>
      </c>
    </row>
    <row r="2" spans="1:4" ht="18">
      <c r="A2" s="18" t="s">
        <v>21</v>
      </c>
      <c r="D2" s="27">
        <v>44910</v>
      </c>
    </row>
    <row r="3" spans="1:4" ht="12.75">
      <c r="A3" s="19" t="s">
        <v>23</v>
      </c>
      <c r="D3" s="26" t="s">
        <v>22</v>
      </c>
    </row>
    <row r="4" spans="3:4" ht="13.5" thickBot="1">
      <c r="C4" s="20" t="s">
        <v>24</v>
      </c>
      <c r="D4" s="21"/>
    </row>
    <row r="5" spans="1:4" s="30" customFormat="1" ht="14.25" thickBot="1" thickTop="1">
      <c r="A5" s="28"/>
      <c r="B5" s="28"/>
      <c r="C5" s="29" t="s">
        <v>25</v>
      </c>
      <c r="D5" s="29" t="s">
        <v>26</v>
      </c>
    </row>
    <row r="6" spans="2:4" ht="13.5" thickTop="1">
      <c r="B6" s="16" t="s">
        <v>27</v>
      </c>
      <c r="C6" s="22">
        <v>55641.39</v>
      </c>
      <c r="D6" s="22"/>
    </row>
    <row r="7" spans="2:4" ht="12.75">
      <c r="B7" s="16" t="s">
        <v>28</v>
      </c>
      <c r="C7" s="22">
        <v>43410.19</v>
      </c>
      <c r="D7" s="22"/>
    </row>
    <row r="8" spans="2:4" ht="12.75">
      <c r="B8" s="16" t="s">
        <v>29</v>
      </c>
      <c r="C8" s="22">
        <v>500</v>
      </c>
      <c r="D8" s="22"/>
    </row>
    <row r="9" spans="2:4" ht="12.75">
      <c r="B9" s="16" t="s">
        <v>30</v>
      </c>
      <c r="C9" s="22">
        <v>83547.91</v>
      </c>
      <c r="D9" s="22"/>
    </row>
    <row r="10" spans="2:4" ht="12.75">
      <c r="B10" s="16" t="s">
        <v>31</v>
      </c>
      <c r="C10" s="22">
        <v>0</v>
      </c>
      <c r="D10" s="22"/>
    </row>
    <row r="11" spans="2:4" ht="12.75">
      <c r="B11" s="16" t="s">
        <v>32</v>
      </c>
      <c r="C11" s="22">
        <v>27872.63</v>
      </c>
      <c r="D11" s="22"/>
    </row>
    <row r="12" spans="2:4" ht="12.75">
      <c r="B12" s="16" t="s">
        <v>33</v>
      </c>
      <c r="C12" s="22">
        <v>770</v>
      </c>
      <c r="D12" s="22"/>
    </row>
    <row r="13" spans="2:4" ht="12.75">
      <c r="B13" s="16" t="s">
        <v>34</v>
      </c>
      <c r="C13" s="22">
        <v>0</v>
      </c>
      <c r="D13" s="22"/>
    </row>
    <row r="14" spans="2:4" ht="12.75">
      <c r="B14" s="16" t="s">
        <v>35</v>
      </c>
      <c r="C14" s="22">
        <v>5418.02</v>
      </c>
      <c r="D14" s="22"/>
    </row>
    <row r="15" spans="2:4" ht="12.75">
      <c r="B15" s="16" t="s">
        <v>36</v>
      </c>
      <c r="C15" s="22">
        <v>34326</v>
      </c>
      <c r="D15" s="22"/>
    </row>
    <row r="16" spans="2:4" ht="12.75">
      <c r="B16" s="16" t="s">
        <v>37</v>
      </c>
      <c r="C16" s="22">
        <v>78936.91</v>
      </c>
      <c r="D16" s="22"/>
    </row>
    <row r="17" spans="2:4" ht="12.75">
      <c r="B17" s="16" t="s">
        <v>38</v>
      </c>
      <c r="C17" s="22">
        <v>325000</v>
      </c>
      <c r="D17" s="22"/>
    </row>
    <row r="18" spans="2:4" ht="12.75">
      <c r="B18" s="16" t="s">
        <v>39</v>
      </c>
      <c r="C18" s="22">
        <v>15300</v>
      </c>
      <c r="D18" s="22"/>
    </row>
    <row r="19" spans="2:4" ht="12.75">
      <c r="B19" s="16" t="s">
        <v>40</v>
      </c>
      <c r="C19" s="22">
        <v>90000</v>
      </c>
      <c r="D19" s="22"/>
    </row>
    <row r="20" spans="2:4" ht="12.75">
      <c r="B20" s="16" t="s">
        <v>41</v>
      </c>
      <c r="C20" s="22"/>
      <c r="D20" s="22">
        <v>110344.6</v>
      </c>
    </row>
    <row r="21" spans="2:4" ht="12.75">
      <c r="B21" s="16" t="s">
        <v>42</v>
      </c>
      <c r="C21" s="22">
        <v>1720</v>
      </c>
      <c r="D21" s="22"/>
    </row>
    <row r="22" spans="2:4" ht="12.75">
      <c r="B22" s="16" t="s">
        <v>43</v>
      </c>
      <c r="C22" s="22"/>
      <c r="D22" s="22">
        <v>58345.02</v>
      </c>
    </row>
    <row r="23" spans="2:4" ht="12.75">
      <c r="B23" s="16" t="s">
        <v>44</v>
      </c>
      <c r="C23" s="22"/>
      <c r="D23" s="22">
        <v>25</v>
      </c>
    </row>
    <row r="24" spans="2:4" ht="12.75">
      <c r="B24" s="16" t="s">
        <v>45</v>
      </c>
      <c r="C24" s="22"/>
      <c r="D24" s="22">
        <v>436.8</v>
      </c>
    </row>
    <row r="25" spans="2:4" ht="12.75">
      <c r="B25" s="16" t="s">
        <v>46</v>
      </c>
      <c r="C25" s="22"/>
      <c r="D25" s="22">
        <v>841</v>
      </c>
    </row>
    <row r="26" spans="2:4" ht="12.75">
      <c r="B26" s="16" t="s">
        <v>47</v>
      </c>
      <c r="C26" s="22"/>
      <c r="D26" s="22">
        <v>1293.78</v>
      </c>
    </row>
    <row r="27" spans="2:4" ht="12.75">
      <c r="B27" s="16" t="s">
        <v>48</v>
      </c>
      <c r="C27" s="22">
        <v>0</v>
      </c>
      <c r="D27" s="22"/>
    </row>
    <row r="28" spans="2:4" ht="12.75">
      <c r="B28" s="16" t="s">
        <v>49</v>
      </c>
      <c r="C28" s="22">
        <v>0</v>
      </c>
      <c r="D28" s="22"/>
    </row>
    <row r="29" spans="2:4" ht="12.75">
      <c r="B29" s="16" t="s">
        <v>50</v>
      </c>
      <c r="C29" s="22"/>
      <c r="D29" s="22">
        <v>191.21</v>
      </c>
    </row>
    <row r="30" spans="2:4" ht="12.75">
      <c r="B30" s="16" t="s">
        <v>51</v>
      </c>
      <c r="C30" s="22">
        <v>0</v>
      </c>
      <c r="D30" s="22"/>
    </row>
    <row r="31" spans="2:4" ht="12.75">
      <c r="B31" s="16" t="s">
        <v>52</v>
      </c>
      <c r="C31" s="22"/>
      <c r="D31" s="22">
        <v>82.57</v>
      </c>
    </row>
    <row r="32" spans="2:4" ht="12.75">
      <c r="B32" s="16" t="s">
        <v>53</v>
      </c>
      <c r="C32" s="22"/>
      <c r="D32" s="22">
        <v>805.83</v>
      </c>
    </row>
    <row r="33" spans="2:4" ht="12.75">
      <c r="B33" s="16" t="s">
        <v>54</v>
      </c>
      <c r="C33" s="22"/>
      <c r="D33" s="22">
        <v>75</v>
      </c>
    </row>
    <row r="34" spans="2:4" ht="12.75">
      <c r="B34" s="16" t="s">
        <v>55</v>
      </c>
      <c r="C34" s="22"/>
      <c r="D34" s="22">
        <v>1629.27</v>
      </c>
    </row>
    <row r="35" spans="2:4" ht="12.75">
      <c r="B35" s="16" t="s">
        <v>56</v>
      </c>
      <c r="C35" s="22"/>
      <c r="D35" s="22">
        <v>11001.86</v>
      </c>
    </row>
    <row r="36" spans="2:4" ht="12.75">
      <c r="B36" s="16" t="s">
        <v>57</v>
      </c>
      <c r="C36" s="22"/>
      <c r="D36" s="22">
        <v>19936.91</v>
      </c>
    </row>
    <row r="37" spans="2:4" ht="12.75">
      <c r="B37" s="16" t="s">
        <v>58</v>
      </c>
      <c r="C37" s="22"/>
      <c r="D37" s="22">
        <v>22641</v>
      </c>
    </row>
    <row r="38" spans="2:4" ht="12.75">
      <c r="B38" s="16" t="s">
        <v>59</v>
      </c>
      <c r="C38" s="22"/>
      <c r="D38" s="22">
        <v>13911.32</v>
      </c>
    </row>
    <row r="39" spans="2:4" ht="12.75">
      <c r="B39" s="16" t="s">
        <v>60</v>
      </c>
      <c r="C39" s="22"/>
      <c r="D39" s="22">
        <v>21000</v>
      </c>
    </row>
    <row r="40" spans="2:4" ht="12.75">
      <c r="B40" s="16" t="s">
        <v>61</v>
      </c>
      <c r="C40" s="22"/>
      <c r="D40" s="22">
        <v>2693.21</v>
      </c>
    </row>
    <row r="41" spans="2:4" ht="12.75">
      <c r="B41" s="16" t="s">
        <v>62</v>
      </c>
      <c r="C41" s="22"/>
      <c r="D41" s="22">
        <v>296283</v>
      </c>
    </row>
    <row r="42" spans="2:4" ht="12.75">
      <c r="B42" s="16" t="s">
        <v>63</v>
      </c>
      <c r="C42" s="22"/>
      <c r="D42" s="22">
        <v>38773.75</v>
      </c>
    </row>
    <row r="43" spans="2:4" ht="12.75">
      <c r="B43" s="16" t="s">
        <v>64</v>
      </c>
      <c r="C43" s="22"/>
      <c r="D43" s="22">
        <v>500</v>
      </c>
    </row>
    <row r="44" spans="2:4" ht="12.75">
      <c r="B44" s="16" t="s">
        <v>65</v>
      </c>
      <c r="C44" s="22"/>
      <c r="D44" s="22">
        <v>61756.76</v>
      </c>
    </row>
    <row r="45" spans="2:4" ht="12.75">
      <c r="B45" s="16" t="s">
        <v>66</v>
      </c>
      <c r="C45" s="22">
        <v>0</v>
      </c>
      <c r="D45" s="22"/>
    </row>
    <row r="46" spans="2:4" ht="12.75">
      <c r="B46" s="16" t="s">
        <v>67</v>
      </c>
      <c r="C46" s="22"/>
      <c r="D46" s="22">
        <v>33729.25</v>
      </c>
    </row>
    <row r="47" spans="2:4" ht="12.75">
      <c r="B47" s="16" t="s">
        <v>68</v>
      </c>
      <c r="C47" s="22"/>
      <c r="D47" s="22">
        <v>187847.42</v>
      </c>
    </row>
    <row r="48" spans="2:4" ht="12.75">
      <c r="B48" s="16" t="s">
        <v>69</v>
      </c>
      <c r="C48" s="22"/>
      <c r="D48" s="22">
        <v>107518.76</v>
      </c>
    </row>
    <row r="49" spans="2:4" ht="12.75">
      <c r="B49" s="16" t="s">
        <v>70</v>
      </c>
      <c r="C49" s="22"/>
      <c r="D49" s="22">
        <v>67249.1</v>
      </c>
    </row>
    <row r="50" spans="2:4" ht="12.75">
      <c r="B50" s="16" t="s">
        <v>71</v>
      </c>
      <c r="C50" s="22">
        <v>48.35</v>
      </c>
      <c r="D50" s="22"/>
    </row>
    <row r="51" spans="2:4" ht="12.75">
      <c r="B51" s="16" t="s">
        <v>72</v>
      </c>
      <c r="C51" s="22"/>
      <c r="D51" s="22">
        <v>1223.75</v>
      </c>
    </row>
    <row r="52" spans="2:4" ht="12.75">
      <c r="B52" s="16" t="s">
        <v>73</v>
      </c>
      <c r="C52" s="22"/>
      <c r="D52" s="22">
        <v>896.05</v>
      </c>
    </row>
    <row r="53" spans="2:4" ht="12.75">
      <c r="B53" s="16" t="s">
        <v>74</v>
      </c>
      <c r="C53" s="22">
        <v>11717.74</v>
      </c>
      <c r="D53" s="22"/>
    </row>
    <row r="54" spans="2:4" ht="12.75">
      <c r="B54" s="16" t="s">
        <v>75</v>
      </c>
      <c r="C54" s="22">
        <v>300</v>
      </c>
      <c r="D54" s="22"/>
    </row>
    <row r="55" spans="2:4" ht="12.75">
      <c r="B55" s="16" t="s">
        <v>76</v>
      </c>
      <c r="C55" s="22">
        <v>89890.04</v>
      </c>
      <c r="D55" s="22"/>
    </row>
    <row r="56" spans="2:4" ht="12.75">
      <c r="B56" s="16" t="s">
        <v>77</v>
      </c>
      <c r="C56" s="22">
        <v>525</v>
      </c>
      <c r="D56" s="22"/>
    </row>
    <row r="57" spans="2:4" ht="12.75">
      <c r="B57" s="16" t="s">
        <v>78</v>
      </c>
      <c r="C57" s="22">
        <v>57380.95</v>
      </c>
      <c r="D57" s="22"/>
    </row>
    <row r="58" spans="2:4" ht="12.75">
      <c r="B58" s="16" t="s">
        <v>79</v>
      </c>
      <c r="C58" s="22">
        <v>727.5</v>
      </c>
      <c r="D58" s="22"/>
    </row>
    <row r="59" spans="2:4" ht="12.75">
      <c r="B59" s="16" t="s">
        <v>80</v>
      </c>
      <c r="C59" s="22"/>
      <c r="D59" s="22">
        <v>201.81</v>
      </c>
    </row>
    <row r="60" spans="2:4" ht="12.75">
      <c r="B60" s="16" t="s">
        <v>81</v>
      </c>
      <c r="C60" s="22">
        <v>1507.08</v>
      </c>
      <c r="D60" s="22"/>
    </row>
    <row r="61" spans="2:4" ht="12.75">
      <c r="B61" s="16" t="s">
        <v>82</v>
      </c>
      <c r="C61" s="22">
        <v>2850.24</v>
      </c>
      <c r="D61" s="22"/>
    </row>
    <row r="62" spans="2:4" ht="12.75">
      <c r="B62" s="16" t="s">
        <v>83</v>
      </c>
      <c r="C62" s="22">
        <v>2406</v>
      </c>
      <c r="D62" s="22"/>
    </row>
    <row r="63" spans="2:4" ht="12.75">
      <c r="B63" s="16" t="s">
        <v>84</v>
      </c>
      <c r="C63" s="22">
        <v>125</v>
      </c>
      <c r="D63" s="22"/>
    </row>
    <row r="64" spans="2:4" ht="12.75">
      <c r="B64" s="16" t="s">
        <v>85</v>
      </c>
      <c r="C64" s="22">
        <v>582.06</v>
      </c>
      <c r="D64" s="22"/>
    </row>
    <row r="65" spans="2:4" ht="12.75">
      <c r="B65" s="16" t="s">
        <v>86</v>
      </c>
      <c r="C65" s="22">
        <v>5885.96</v>
      </c>
      <c r="D65" s="22"/>
    </row>
    <row r="66" spans="2:4" ht="12.75">
      <c r="B66" s="16" t="s">
        <v>87</v>
      </c>
      <c r="C66" s="22">
        <v>12442.76</v>
      </c>
      <c r="D66" s="22"/>
    </row>
    <row r="67" spans="2:4" ht="12.75">
      <c r="B67" s="16" t="s">
        <v>88</v>
      </c>
      <c r="C67" s="22">
        <v>1963.07</v>
      </c>
      <c r="D67" s="22"/>
    </row>
    <row r="68" spans="2:4" ht="12.75">
      <c r="B68" s="16" t="s">
        <v>89</v>
      </c>
      <c r="C68" s="22">
        <v>96551.65</v>
      </c>
      <c r="D68" s="22"/>
    </row>
    <row r="69" spans="2:4" ht="12.75">
      <c r="B69" s="16" t="s">
        <v>90</v>
      </c>
      <c r="C69" s="22">
        <v>7386.2</v>
      </c>
      <c r="D69" s="22"/>
    </row>
    <row r="70" spans="2:4" ht="12.75">
      <c r="B70" s="16" t="s">
        <v>91</v>
      </c>
      <c r="C70" s="22">
        <v>168</v>
      </c>
      <c r="D70" s="22"/>
    </row>
    <row r="71" spans="2:4" ht="12.75">
      <c r="B71" s="16" t="s">
        <v>92</v>
      </c>
      <c r="C71" s="22">
        <v>1123.5</v>
      </c>
      <c r="D71" s="22"/>
    </row>
    <row r="72" spans="2:4" ht="12.75">
      <c r="B72" s="16" t="s">
        <v>93</v>
      </c>
      <c r="C72" s="22">
        <v>35</v>
      </c>
      <c r="D72" s="22"/>
    </row>
    <row r="73" spans="2:4" ht="12.75">
      <c r="B73" s="16" t="s">
        <v>94</v>
      </c>
      <c r="C73" s="22">
        <v>0</v>
      </c>
      <c r="D73" s="22"/>
    </row>
    <row r="74" spans="2:4" ht="12.75">
      <c r="B74" s="16" t="s">
        <v>95</v>
      </c>
      <c r="C74" s="22">
        <v>1350</v>
      </c>
      <c r="D74" s="22"/>
    </row>
    <row r="75" spans="2:4" ht="12.75">
      <c r="B75" s="16" t="s">
        <v>96</v>
      </c>
      <c r="C75" s="22">
        <v>2010.68</v>
      </c>
      <c r="D75" s="22"/>
    </row>
    <row r="76" spans="2:4" ht="12.75">
      <c r="B76" s="16" t="s">
        <v>97</v>
      </c>
      <c r="C76" s="22">
        <v>1041.48</v>
      </c>
      <c r="D76" s="22"/>
    </row>
    <row r="77" spans="2:4" ht="12.75">
      <c r="B77" s="16" t="s">
        <v>98</v>
      </c>
      <c r="C77" s="22">
        <v>841.15</v>
      </c>
      <c r="D77" s="22"/>
    </row>
    <row r="78" spans="2:4" ht="12.75">
      <c r="B78" s="16" t="s">
        <v>99</v>
      </c>
      <c r="C78" s="22">
        <v>264</v>
      </c>
      <c r="D78" s="22"/>
    </row>
    <row r="79" spans="2:4" ht="12.75">
      <c r="B79" s="16" t="s">
        <v>100</v>
      </c>
      <c r="C79" s="22"/>
      <c r="D79" s="22">
        <v>103.27</v>
      </c>
    </row>
    <row r="80" spans="2:4" ht="13.5" thickBot="1">
      <c r="B80" s="16" t="s">
        <v>101</v>
      </c>
      <c r="C80" s="23"/>
      <c r="D80" s="23">
        <v>229.16</v>
      </c>
    </row>
    <row r="81" spans="1:4" s="25" customFormat="1" ht="12" thickBot="1">
      <c r="A81" s="16" t="s">
        <v>102</v>
      </c>
      <c r="B81" s="16"/>
      <c r="C81" s="24">
        <f>ROUND(SUM(C6:C80),5)</f>
        <v>1061566.46</v>
      </c>
      <c r="D81" s="24">
        <f>ROUND(SUM(D6:D80),5)</f>
        <v>1061566.46</v>
      </c>
    </row>
    <row r="82" ht="13.5" thickTop="1"/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theme="3"/>
  </sheetPr>
  <dimension ref="A1:G63"/>
  <sheetViews>
    <sheetView zoomScalePageLayoutView="0" workbookViewId="0" topLeftCell="A1">
      <pane xSplit="6" ySplit="4" topLeftCell="G49" activePane="bottomRight" state="frozen"/>
      <selection pane="topLeft" activeCell="A1" sqref="A1"/>
      <selection pane="topRight" activeCell="G1" sqref="G1"/>
      <selection pane="bottomLeft" activeCell="A5" sqref="A5"/>
      <selection pane="bottomRight" activeCell="G22" sqref="G22"/>
    </sheetView>
  </sheetViews>
  <sheetFormatPr defaultColWidth="8.75390625" defaultRowHeight="12.75"/>
  <cols>
    <col min="1" max="5" width="2.875" style="16" customWidth="1"/>
    <col min="6" max="6" width="28.125" style="16" customWidth="1"/>
    <col min="7" max="7" width="10.125" style="15" bestFit="1" customWidth="1"/>
  </cols>
  <sheetData>
    <row r="1" spans="1:7" ht="15.75">
      <c r="A1" s="17" t="s">
        <v>104</v>
      </c>
      <c r="G1" s="26" t="s">
        <v>103</v>
      </c>
    </row>
    <row r="2" spans="1:7" ht="18">
      <c r="A2" s="18" t="s">
        <v>105</v>
      </c>
      <c r="G2" s="27">
        <v>44910</v>
      </c>
    </row>
    <row r="3" spans="1:7" ht="12.75">
      <c r="A3" s="19" t="s">
        <v>106</v>
      </c>
      <c r="G3" s="26" t="s">
        <v>22</v>
      </c>
    </row>
    <row r="4" spans="1:7" s="30" customFormat="1" ht="13.5" thickBot="1">
      <c r="A4" s="28"/>
      <c r="B4" s="28"/>
      <c r="C4" s="28"/>
      <c r="D4" s="28"/>
      <c r="E4" s="28"/>
      <c r="F4" s="28"/>
      <c r="G4" s="34" t="s">
        <v>107</v>
      </c>
    </row>
    <row r="5" spans="2:7" ht="13.5" thickTop="1">
      <c r="B5" s="16" t="s">
        <v>108</v>
      </c>
      <c r="G5" s="22"/>
    </row>
    <row r="6" spans="4:7" ht="12.75">
      <c r="D6" s="16" t="s">
        <v>109</v>
      </c>
      <c r="G6" s="22"/>
    </row>
    <row r="7" spans="5:7" ht="12.75">
      <c r="E7" s="16" t="s">
        <v>66</v>
      </c>
      <c r="G7" s="22"/>
    </row>
    <row r="8" spans="6:7" ht="12.75">
      <c r="F8" s="16" t="s">
        <v>110</v>
      </c>
      <c r="G8" s="22">
        <v>13384.5</v>
      </c>
    </row>
    <row r="9" spans="6:7" ht="12.75">
      <c r="F9" s="16" t="s">
        <v>111</v>
      </c>
      <c r="G9" s="22">
        <v>21256</v>
      </c>
    </row>
    <row r="10" spans="6:7" ht="13.5" thickBot="1">
      <c r="F10" s="16" t="s">
        <v>112</v>
      </c>
      <c r="G10" s="35">
        <v>32910</v>
      </c>
    </row>
    <row r="11" spans="5:7" ht="12.75">
      <c r="E11" s="16" t="s">
        <v>113</v>
      </c>
      <c r="G11" s="22">
        <f>ROUND(SUM(G7:G10),5)</f>
        <v>67550.5</v>
      </c>
    </row>
    <row r="12" spans="5:7" ht="12.75">
      <c r="E12" s="16" t="s">
        <v>114</v>
      </c>
      <c r="G12" s="22"/>
    </row>
    <row r="13" spans="6:7" ht="13.5" thickBot="1">
      <c r="F13" s="16" t="s">
        <v>115</v>
      </c>
      <c r="G13" s="23">
        <v>225</v>
      </c>
    </row>
    <row r="14" spans="5:7" ht="13.5" thickBot="1">
      <c r="E14" s="16" t="s">
        <v>116</v>
      </c>
      <c r="G14" s="32">
        <f>ROUND(SUM(G12:G13),5)</f>
        <v>225</v>
      </c>
    </row>
    <row r="15" spans="4:7" ht="12.75">
      <c r="D15" s="16" t="s">
        <v>117</v>
      </c>
      <c r="G15" s="22">
        <f>ROUND(G6+G11+G14,5)</f>
        <v>67775.5</v>
      </c>
    </row>
    <row r="16" spans="4:7" ht="12.75">
      <c r="D16" s="16" t="s">
        <v>118</v>
      </c>
      <c r="G16" s="22"/>
    </row>
    <row r="17" spans="5:7" ht="12.75">
      <c r="E17" s="16" t="s">
        <v>74</v>
      </c>
      <c r="G17" s="22">
        <v>2127.16</v>
      </c>
    </row>
    <row r="18" spans="5:7" ht="12.75">
      <c r="E18" s="16" t="s">
        <v>119</v>
      </c>
      <c r="G18" s="22"/>
    </row>
    <row r="19" spans="6:7" ht="12.75">
      <c r="F19" s="16" t="s">
        <v>120</v>
      </c>
      <c r="G19" s="22">
        <v>300</v>
      </c>
    </row>
    <row r="20" spans="6:7" ht="12.75">
      <c r="F20" s="16" t="s">
        <v>121</v>
      </c>
      <c r="G20" s="22">
        <v>9578.79</v>
      </c>
    </row>
    <row r="21" spans="6:7" ht="12.75">
      <c r="F21" s="16" t="s">
        <v>122</v>
      </c>
      <c r="G21" s="22">
        <v>225</v>
      </c>
    </row>
    <row r="22" spans="6:7" ht="12.75">
      <c r="F22" s="16" t="s">
        <v>123</v>
      </c>
      <c r="G22" s="36">
        <v>26990</v>
      </c>
    </row>
    <row r="23" spans="6:7" ht="13.5" thickBot="1">
      <c r="F23" s="16" t="s">
        <v>124</v>
      </c>
      <c r="G23" s="23">
        <v>-106.4</v>
      </c>
    </row>
    <row r="24" spans="5:7" ht="13.5" thickBot="1">
      <c r="E24" s="16" t="s">
        <v>125</v>
      </c>
      <c r="G24" s="33">
        <f>ROUND(SUM(G18:G23),5)</f>
        <v>36987.39</v>
      </c>
    </row>
    <row r="25" spans="4:7" ht="13.5" thickBot="1">
      <c r="D25" s="16" t="s">
        <v>126</v>
      </c>
      <c r="G25" s="32">
        <f>ROUND(SUM(G16:G17)+G24,5)</f>
        <v>39114.55</v>
      </c>
    </row>
    <row r="26" spans="3:7" ht="12.75">
      <c r="C26" s="16" t="s">
        <v>127</v>
      </c>
      <c r="G26" s="22">
        <f>ROUND(G15-G25,5)</f>
        <v>28660.95</v>
      </c>
    </row>
    <row r="27" spans="4:7" ht="12.75">
      <c r="D27" s="16" t="s">
        <v>128</v>
      </c>
      <c r="G27" s="22"/>
    </row>
    <row r="28" spans="5:7" ht="12.75">
      <c r="E28" s="16" t="s">
        <v>129</v>
      </c>
      <c r="G28" s="22"/>
    </row>
    <row r="29" spans="6:7" ht="12.75">
      <c r="F29" s="16" t="s">
        <v>130</v>
      </c>
      <c r="G29" s="22">
        <v>111.8</v>
      </c>
    </row>
    <row r="30" spans="6:7" ht="13.5" thickBot="1">
      <c r="F30" s="16" t="s">
        <v>131</v>
      </c>
      <c r="G30" s="31">
        <v>218</v>
      </c>
    </row>
    <row r="31" spans="5:7" ht="12.75">
      <c r="E31" s="16" t="s">
        <v>132</v>
      </c>
      <c r="G31" s="22">
        <f>ROUND(SUM(G28:G30),5)</f>
        <v>329.8</v>
      </c>
    </row>
    <row r="32" spans="5:7" ht="12.75">
      <c r="E32" s="16" t="s">
        <v>84</v>
      </c>
      <c r="G32" s="22">
        <v>12.5</v>
      </c>
    </row>
    <row r="33" spans="5:7" ht="12.75">
      <c r="E33" s="16" t="s">
        <v>133</v>
      </c>
      <c r="G33" s="22"/>
    </row>
    <row r="34" spans="6:7" ht="12.75">
      <c r="F34" s="16" t="s">
        <v>134</v>
      </c>
      <c r="G34" s="22">
        <v>82.06</v>
      </c>
    </row>
    <row r="35" spans="6:7" ht="12.75">
      <c r="F35" s="16" t="s">
        <v>135</v>
      </c>
      <c r="G35" s="22">
        <v>748.83</v>
      </c>
    </row>
    <row r="36" spans="6:7" ht="13.5" thickBot="1">
      <c r="F36" s="16" t="s">
        <v>136</v>
      </c>
      <c r="G36" s="31">
        <v>1255.83</v>
      </c>
    </row>
    <row r="37" spans="5:7" ht="12.75">
      <c r="E37" s="16" t="s">
        <v>137</v>
      </c>
      <c r="G37" s="22">
        <f>ROUND(SUM(G33:G36),5)</f>
        <v>2086.72</v>
      </c>
    </row>
    <row r="38" spans="5:7" ht="12.75">
      <c r="E38" s="16" t="s">
        <v>138</v>
      </c>
      <c r="G38" s="22"/>
    </row>
    <row r="39" spans="6:7" ht="13.5" thickBot="1">
      <c r="F39" s="16" t="s">
        <v>139</v>
      </c>
      <c r="G39" s="31">
        <v>101.14</v>
      </c>
    </row>
    <row r="40" spans="5:7" ht="12.75">
      <c r="E40" s="16" t="s">
        <v>140</v>
      </c>
      <c r="G40" s="22">
        <f>ROUND(SUM(G38:G39),5)</f>
        <v>101.14</v>
      </c>
    </row>
    <row r="41" spans="5:7" ht="12.75">
      <c r="E41" s="16" t="s">
        <v>141</v>
      </c>
      <c r="G41" s="22"/>
    </row>
    <row r="42" spans="6:7" ht="12.75">
      <c r="F42" s="16" t="s">
        <v>142</v>
      </c>
      <c r="G42" s="22">
        <v>8456.33</v>
      </c>
    </row>
    <row r="43" spans="6:7" ht="12.75">
      <c r="F43" s="16" t="s">
        <v>143</v>
      </c>
      <c r="G43" s="22">
        <v>646.89</v>
      </c>
    </row>
    <row r="44" spans="6:7" ht="12.75">
      <c r="F44" s="16" t="s">
        <v>144</v>
      </c>
      <c r="G44" s="22">
        <v>0</v>
      </c>
    </row>
    <row r="45" spans="6:7" ht="13.5" thickBot="1">
      <c r="F45" s="16" t="s">
        <v>145</v>
      </c>
      <c r="G45" s="31">
        <v>0</v>
      </c>
    </row>
    <row r="46" spans="5:7" ht="12.75">
      <c r="E46" s="16" t="s">
        <v>146</v>
      </c>
      <c r="G46" s="22">
        <f>ROUND(SUM(G41:G45),5)</f>
        <v>9103.22</v>
      </c>
    </row>
    <row r="47" spans="5:7" ht="12.75">
      <c r="E47" s="16" t="s">
        <v>147</v>
      </c>
      <c r="G47" s="22"/>
    </row>
    <row r="48" spans="6:7" ht="13.5" thickBot="1">
      <c r="F48" s="16" t="s">
        <v>148</v>
      </c>
      <c r="G48" s="31">
        <v>0</v>
      </c>
    </row>
    <row r="49" spans="5:7" ht="12.75">
      <c r="E49" s="16" t="s">
        <v>149</v>
      </c>
      <c r="G49" s="22">
        <f>ROUND(SUM(G47:G48),5)</f>
        <v>0</v>
      </c>
    </row>
    <row r="50" spans="5:7" ht="12.75">
      <c r="E50" s="16" t="s">
        <v>96</v>
      </c>
      <c r="G50" s="22">
        <v>350</v>
      </c>
    </row>
    <row r="51" spans="5:7" ht="12.75">
      <c r="E51" s="16" t="s">
        <v>150</v>
      </c>
      <c r="G51" s="22"/>
    </row>
    <row r="52" spans="6:7" ht="12.75">
      <c r="F52" s="16" t="s">
        <v>151</v>
      </c>
      <c r="G52" s="22">
        <v>97.53</v>
      </c>
    </row>
    <row r="53" spans="6:7" ht="12.75">
      <c r="F53" s="16" t="s">
        <v>152</v>
      </c>
      <c r="G53" s="22">
        <v>91.94</v>
      </c>
    </row>
    <row r="54" spans="6:7" ht="13.5" thickBot="1">
      <c r="F54" s="16" t="s">
        <v>153</v>
      </c>
      <c r="G54" s="23">
        <v>24</v>
      </c>
    </row>
    <row r="55" spans="5:7" ht="13.5" thickBot="1">
      <c r="E55" s="16" t="s">
        <v>154</v>
      </c>
      <c r="G55" s="33">
        <f>ROUND(SUM(G51:G54),5)</f>
        <v>213.47</v>
      </c>
    </row>
    <row r="56" spans="4:7" ht="13.5" thickBot="1">
      <c r="D56" s="16" t="s">
        <v>155</v>
      </c>
      <c r="G56" s="32">
        <f>ROUND(G27+SUM(G31:G32)+G37+G40+G46+SUM(G49:G50)+G55,5)</f>
        <v>12196.85</v>
      </c>
    </row>
    <row r="57" spans="2:7" ht="12.75">
      <c r="B57" s="16" t="s">
        <v>156</v>
      </c>
      <c r="G57" s="22">
        <f>ROUND(G5+G26-G56,5)</f>
        <v>16464.1</v>
      </c>
    </row>
    <row r="58" spans="2:7" ht="12.75">
      <c r="B58" s="16" t="s">
        <v>157</v>
      </c>
      <c r="G58" s="22"/>
    </row>
    <row r="59" spans="3:7" ht="12.75">
      <c r="C59" s="16" t="s">
        <v>158</v>
      </c>
      <c r="G59" s="22"/>
    </row>
    <row r="60" spans="4:7" ht="13.5" thickBot="1">
      <c r="D60" s="16" t="s">
        <v>100</v>
      </c>
      <c r="G60" s="23">
        <v>43.89</v>
      </c>
    </row>
    <row r="61" spans="3:7" ht="13.5" thickBot="1">
      <c r="C61" s="16" t="s">
        <v>159</v>
      </c>
      <c r="G61" s="33">
        <f>ROUND(SUM(G59:G60),5)</f>
        <v>43.89</v>
      </c>
    </row>
    <row r="62" spans="2:7" ht="13.5" thickBot="1">
      <c r="B62" s="16" t="s">
        <v>160</v>
      </c>
      <c r="G62" s="33">
        <f>ROUND(G58+G61,5)</f>
        <v>43.89</v>
      </c>
    </row>
    <row r="63" spans="1:7" s="25" customFormat="1" ht="12" thickBot="1">
      <c r="A63" s="16" t="s">
        <v>161</v>
      </c>
      <c r="B63" s="16"/>
      <c r="C63" s="16"/>
      <c r="D63" s="16"/>
      <c r="E63" s="16"/>
      <c r="F63" s="16"/>
      <c r="G63" s="24">
        <f>ROUND(G57+G62,5)</f>
        <v>16507.99</v>
      </c>
    </row>
    <row r="64" ht="13.5" thickTop="1"/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theme="3"/>
  </sheetPr>
  <dimension ref="A1:S202"/>
  <sheetViews>
    <sheetView zoomScalePageLayoutView="0" workbookViewId="0" topLeftCell="A1">
      <pane xSplit="6" ySplit="4" topLeftCell="G146" activePane="bottomRight" state="frozen"/>
      <selection pane="topLeft" activeCell="A1" sqref="A1"/>
      <selection pane="topRight" activeCell="G1" sqref="G1"/>
      <selection pane="bottomLeft" activeCell="A5" sqref="A5"/>
      <selection pane="bottomRight" activeCell="Q184" sqref="Q184"/>
    </sheetView>
  </sheetViews>
  <sheetFormatPr defaultColWidth="8.75390625" defaultRowHeight="12.75"/>
  <cols>
    <col min="1" max="5" width="2.875" style="15" customWidth="1"/>
    <col min="6" max="6" width="28.125" style="15" customWidth="1"/>
    <col min="7" max="7" width="2.125" style="15" customWidth="1"/>
    <col min="8" max="8" width="12.375" style="15" bestFit="1" customWidth="1"/>
    <col min="9" max="9" width="7.625" style="15" bestFit="1" customWidth="1"/>
    <col min="10" max="10" width="6.50390625" style="15" bestFit="1" customWidth="1"/>
    <col min="11" max="11" width="3.125" style="15" bestFit="1" customWidth="1"/>
    <col min="12" max="12" width="24.875" style="15" bestFit="1" customWidth="1"/>
    <col min="13" max="13" width="30.625" style="15" customWidth="1"/>
    <col min="14" max="14" width="11.75390625" style="15" bestFit="1" customWidth="1"/>
    <col min="15" max="15" width="2.875" style="15" bestFit="1" customWidth="1"/>
    <col min="16" max="16" width="20.375" style="15" bestFit="1" customWidth="1"/>
    <col min="17" max="18" width="6.875" style="15" bestFit="1" customWidth="1"/>
    <col min="19" max="19" width="10.125" style="15" bestFit="1" customWidth="1"/>
  </cols>
  <sheetData>
    <row r="1" spans="1:19" ht="15.75">
      <c r="A1" s="17" t="s">
        <v>104</v>
      </c>
      <c r="S1" s="26" t="s">
        <v>162</v>
      </c>
    </row>
    <row r="2" spans="1:19" ht="18">
      <c r="A2" s="18" t="s">
        <v>10</v>
      </c>
      <c r="S2" s="27">
        <v>44910</v>
      </c>
    </row>
    <row r="3" spans="1:19" ht="12.75">
      <c r="A3" s="19" t="s">
        <v>106</v>
      </c>
      <c r="S3" s="26" t="s">
        <v>22</v>
      </c>
    </row>
    <row r="4" spans="1:19" s="30" customFormat="1" ht="13.5" thickBot="1">
      <c r="A4" s="42"/>
      <c r="B4" s="42"/>
      <c r="C4" s="42"/>
      <c r="D4" s="42"/>
      <c r="E4" s="42"/>
      <c r="F4" s="42"/>
      <c r="G4" s="42"/>
      <c r="H4" s="34" t="s">
        <v>163</v>
      </c>
      <c r="I4" s="34" t="s">
        <v>164</v>
      </c>
      <c r="J4" s="34" t="s">
        <v>165</v>
      </c>
      <c r="K4" s="34" t="s">
        <v>166</v>
      </c>
      <c r="L4" s="34" t="s">
        <v>167</v>
      </c>
      <c r="M4" s="34" t="s">
        <v>168</v>
      </c>
      <c r="N4" s="34" t="s">
        <v>169</v>
      </c>
      <c r="O4" s="34" t="s">
        <v>170</v>
      </c>
      <c r="P4" s="34" t="s">
        <v>171</v>
      </c>
      <c r="Q4" s="34" t="s">
        <v>25</v>
      </c>
      <c r="R4" s="34" t="s">
        <v>26</v>
      </c>
      <c r="S4" s="34" t="s">
        <v>172</v>
      </c>
    </row>
    <row r="5" spans="1:19" ht="13.5" thickTop="1">
      <c r="A5" s="16"/>
      <c r="B5" s="16" t="s">
        <v>108</v>
      </c>
      <c r="C5" s="16"/>
      <c r="D5" s="16"/>
      <c r="E5" s="16"/>
      <c r="F5" s="16"/>
      <c r="G5" s="16"/>
      <c r="H5" s="16"/>
      <c r="I5" s="37"/>
      <c r="J5" s="16"/>
      <c r="K5" s="16"/>
      <c r="L5" s="16"/>
      <c r="M5" s="16"/>
      <c r="N5" s="16"/>
      <c r="O5" s="16"/>
      <c r="P5" s="16"/>
      <c r="Q5" s="38"/>
      <c r="R5" s="38"/>
      <c r="S5" s="38"/>
    </row>
    <row r="6" spans="1:19" ht="12.75">
      <c r="A6" s="16"/>
      <c r="B6" s="16"/>
      <c r="C6" s="16"/>
      <c r="D6" s="16" t="s">
        <v>109</v>
      </c>
      <c r="E6" s="16"/>
      <c r="F6" s="16"/>
      <c r="G6" s="16"/>
      <c r="H6" s="16"/>
      <c r="I6" s="37"/>
      <c r="J6" s="16"/>
      <c r="K6" s="16"/>
      <c r="L6" s="16"/>
      <c r="M6" s="16"/>
      <c r="N6" s="16"/>
      <c r="O6" s="16"/>
      <c r="P6" s="16"/>
      <c r="Q6" s="38"/>
      <c r="R6" s="38"/>
      <c r="S6" s="38"/>
    </row>
    <row r="7" spans="1:19" ht="12.75">
      <c r="A7" s="16"/>
      <c r="B7" s="16"/>
      <c r="C7" s="16"/>
      <c r="D7" s="16"/>
      <c r="E7" s="16" t="s">
        <v>66</v>
      </c>
      <c r="F7" s="16"/>
      <c r="G7" s="16"/>
      <c r="H7" s="16"/>
      <c r="I7" s="37"/>
      <c r="J7" s="16"/>
      <c r="K7" s="16"/>
      <c r="L7" s="16"/>
      <c r="M7" s="16"/>
      <c r="N7" s="16"/>
      <c r="O7" s="16"/>
      <c r="P7" s="16"/>
      <c r="Q7" s="38"/>
      <c r="R7" s="38"/>
      <c r="S7" s="38"/>
    </row>
    <row r="8" spans="1:19" ht="12.75">
      <c r="A8" s="16"/>
      <c r="B8" s="16"/>
      <c r="C8" s="16"/>
      <c r="D8" s="16"/>
      <c r="E8" s="16"/>
      <c r="F8" s="16" t="s">
        <v>110</v>
      </c>
      <c r="G8" s="16"/>
      <c r="H8" s="16"/>
      <c r="I8" s="37"/>
      <c r="J8" s="16"/>
      <c r="K8" s="16"/>
      <c r="L8" s="16"/>
      <c r="M8" s="16"/>
      <c r="N8" s="16"/>
      <c r="O8" s="16"/>
      <c r="P8" s="16"/>
      <c r="Q8" s="38"/>
      <c r="R8" s="38"/>
      <c r="S8" s="38"/>
    </row>
    <row r="9" spans="1:19" ht="12.75">
      <c r="A9" s="39"/>
      <c r="B9" s="39"/>
      <c r="C9" s="39"/>
      <c r="D9" s="39"/>
      <c r="E9" s="39"/>
      <c r="F9" s="39"/>
      <c r="G9" s="39"/>
      <c r="H9" s="39" t="s">
        <v>200</v>
      </c>
      <c r="I9" s="40">
        <v>44880</v>
      </c>
      <c r="J9" s="39" t="s">
        <v>208</v>
      </c>
      <c r="K9" s="39"/>
      <c r="L9" s="39" t="s">
        <v>249</v>
      </c>
      <c r="M9" s="39" t="s">
        <v>268</v>
      </c>
      <c r="N9" s="39" t="s">
        <v>294</v>
      </c>
      <c r="O9" s="41"/>
      <c r="P9" s="39" t="s">
        <v>30</v>
      </c>
      <c r="Q9" s="22"/>
      <c r="R9" s="22">
        <v>1072.5</v>
      </c>
      <c r="S9" s="22">
        <v>1072.5</v>
      </c>
    </row>
    <row r="10" spans="1:19" ht="12.75">
      <c r="A10" s="39"/>
      <c r="B10" s="39"/>
      <c r="C10" s="39"/>
      <c r="D10" s="39"/>
      <c r="E10" s="39"/>
      <c r="F10" s="39"/>
      <c r="G10" s="39"/>
      <c r="H10" s="39" t="s">
        <v>200</v>
      </c>
      <c r="I10" s="40">
        <v>44880</v>
      </c>
      <c r="J10" s="39" t="s">
        <v>209</v>
      </c>
      <c r="K10" s="39"/>
      <c r="L10" s="39" t="s">
        <v>250</v>
      </c>
      <c r="M10" s="39" t="s">
        <v>269</v>
      </c>
      <c r="N10" s="39" t="s">
        <v>295</v>
      </c>
      <c r="O10" s="41"/>
      <c r="P10" s="39" t="s">
        <v>30</v>
      </c>
      <c r="Q10" s="22"/>
      <c r="R10" s="22">
        <v>700</v>
      </c>
      <c r="S10" s="22">
        <v>1772.5</v>
      </c>
    </row>
    <row r="11" spans="1:19" ht="12.75">
      <c r="A11" s="39"/>
      <c r="B11" s="39"/>
      <c r="C11" s="39"/>
      <c r="D11" s="39"/>
      <c r="E11" s="39"/>
      <c r="F11" s="39"/>
      <c r="G11" s="39"/>
      <c r="H11" s="39" t="s">
        <v>200</v>
      </c>
      <c r="I11" s="40">
        <v>44883</v>
      </c>
      <c r="J11" s="39" t="s">
        <v>210</v>
      </c>
      <c r="K11" s="39"/>
      <c r="L11" s="39" t="s">
        <v>251</v>
      </c>
      <c r="M11" s="39" t="s">
        <v>264</v>
      </c>
      <c r="N11" s="39" t="s">
        <v>295</v>
      </c>
      <c r="O11" s="41"/>
      <c r="P11" s="39" t="s">
        <v>30</v>
      </c>
      <c r="Q11" s="22"/>
      <c r="R11" s="22">
        <v>775</v>
      </c>
      <c r="S11" s="22">
        <v>2547.5</v>
      </c>
    </row>
    <row r="12" spans="1:19" ht="12.75">
      <c r="A12" s="39"/>
      <c r="B12" s="39"/>
      <c r="C12" s="39"/>
      <c r="D12" s="39"/>
      <c r="E12" s="39"/>
      <c r="F12" s="39"/>
      <c r="G12" s="39"/>
      <c r="H12" s="39" t="s">
        <v>200</v>
      </c>
      <c r="I12" s="40">
        <v>44885</v>
      </c>
      <c r="J12" s="39" t="s">
        <v>211</v>
      </c>
      <c r="K12" s="39"/>
      <c r="L12" s="39" t="s">
        <v>252</v>
      </c>
      <c r="M12" s="39" t="s">
        <v>264</v>
      </c>
      <c r="N12" s="39" t="s">
        <v>294</v>
      </c>
      <c r="O12" s="41"/>
      <c r="P12" s="39" t="s">
        <v>30</v>
      </c>
      <c r="Q12" s="22"/>
      <c r="R12" s="22">
        <v>1610</v>
      </c>
      <c r="S12" s="22">
        <v>4157.5</v>
      </c>
    </row>
    <row r="13" spans="1:19" ht="12.75">
      <c r="A13" s="39"/>
      <c r="B13" s="39"/>
      <c r="C13" s="39"/>
      <c r="D13" s="39"/>
      <c r="E13" s="39"/>
      <c r="F13" s="39"/>
      <c r="G13" s="39"/>
      <c r="H13" s="39" t="s">
        <v>200</v>
      </c>
      <c r="I13" s="40">
        <v>44890</v>
      </c>
      <c r="J13" s="39" t="s">
        <v>212</v>
      </c>
      <c r="K13" s="39"/>
      <c r="L13" s="39" t="s">
        <v>253</v>
      </c>
      <c r="M13" s="39" t="s">
        <v>264</v>
      </c>
      <c r="N13" s="39" t="s">
        <v>295</v>
      </c>
      <c r="O13" s="41"/>
      <c r="P13" s="39" t="s">
        <v>30</v>
      </c>
      <c r="Q13" s="22">
        <v>0</v>
      </c>
      <c r="R13" s="22"/>
      <c r="S13" s="22">
        <v>4157.5</v>
      </c>
    </row>
    <row r="14" spans="1:19" ht="12.75">
      <c r="A14" s="39"/>
      <c r="B14" s="39"/>
      <c r="C14" s="39"/>
      <c r="D14" s="39"/>
      <c r="E14" s="39"/>
      <c r="F14" s="39"/>
      <c r="G14" s="39"/>
      <c r="H14" s="39" t="s">
        <v>200</v>
      </c>
      <c r="I14" s="40">
        <v>44890</v>
      </c>
      <c r="J14" s="39" t="s">
        <v>213</v>
      </c>
      <c r="K14" s="39"/>
      <c r="L14" s="39" t="s">
        <v>254</v>
      </c>
      <c r="M14" s="39" t="s">
        <v>264</v>
      </c>
      <c r="N14" s="39" t="s">
        <v>295</v>
      </c>
      <c r="O14" s="41"/>
      <c r="P14" s="39" t="s">
        <v>30</v>
      </c>
      <c r="Q14" s="22"/>
      <c r="R14" s="22">
        <v>1880</v>
      </c>
      <c r="S14" s="22">
        <v>6037.5</v>
      </c>
    </row>
    <row r="15" spans="1:19" ht="12.75">
      <c r="A15" s="39"/>
      <c r="B15" s="39"/>
      <c r="C15" s="39"/>
      <c r="D15" s="39"/>
      <c r="E15" s="39"/>
      <c r="F15" s="39"/>
      <c r="G15" s="39"/>
      <c r="H15" s="39" t="s">
        <v>200</v>
      </c>
      <c r="I15" s="40">
        <v>44890</v>
      </c>
      <c r="J15" s="39" t="s">
        <v>214</v>
      </c>
      <c r="K15" s="39"/>
      <c r="L15" s="39" t="s">
        <v>255</v>
      </c>
      <c r="M15" s="39" t="s">
        <v>264</v>
      </c>
      <c r="N15" s="39" t="s">
        <v>294</v>
      </c>
      <c r="O15" s="41"/>
      <c r="P15" s="39" t="s">
        <v>30</v>
      </c>
      <c r="Q15" s="22"/>
      <c r="R15" s="22">
        <v>1005</v>
      </c>
      <c r="S15" s="22">
        <v>7042.5</v>
      </c>
    </row>
    <row r="16" spans="1:19" ht="12.75">
      <c r="A16" s="39"/>
      <c r="B16" s="39"/>
      <c r="C16" s="39"/>
      <c r="D16" s="39"/>
      <c r="E16" s="39"/>
      <c r="F16" s="39"/>
      <c r="G16" s="39"/>
      <c r="H16" s="39" t="s">
        <v>200</v>
      </c>
      <c r="I16" s="40">
        <v>44890</v>
      </c>
      <c r="J16" s="39" t="s">
        <v>215</v>
      </c>
      <c r="K16" s="39"/>
      <c r="L16" s="39" t="s">
        <v>256</v>
      </c>
      <c r="M16" s="39" t="s">
        <v>264</v>
      </c>
      <c r="N16" s="39" t="s">
        <v>295</v>
      </c>
      <c r="O16" s="41"/>
      <c r="P16" s="39" t="s">
        <v>30</v>
      </c>
      <c r="Q16" s="22">
        <v>0</v>
      </c>
      <c r="R16" s="22"/>
      <c r="S16" s="22">
        <v>7042.5</v>
      </c>
    </row>
    <row r="17" spans="1:19" ht="12.75">
      <c r="A17" s="39"/>
      <c r="B17" s="39"/>
      <c r="C17" s="39"/>
      <c r="D17" s="39"/>
      <c r="E17" s="39"/>
      <c r="F17" s="39"/>
      <c r="G17" s="39"/>
      <c r="H17" s="39" t="s">
        <v>200</v>
      </c>
      <c r="I17" s="40">
        <v>44893</v>
      </c>
      <c r="J17" s="39" t="s">
        <v>216</v>
      </c>
      <c r="K17" s="39"/>
      <c r="L17" s="39" t="s">
        <v>257</v>
      </c>
      <c r="M17" s="39" t="s">
        <v>264</v>
      </c>
      <c r="N17" s="39" t="s">
        <v>294</v>
      </c>
      <c r="O17" s="41"/>
      <c r="P17" s="39" t="s">
        <v>30</v>
      </c>
      <c r="Q17" s="22"/>
      <c r="R17" s="22">
        <v>2940</v>
      </c>
      <c r="S17" s="22">
        <v>9982.5</v>
      </c>
    </row>
    <row r="18" spans="1:19" ht="12.75">
      <c r="A18" s="39"/>
      <c r="B18" s="39"/>
      <c r="C18" s="39"/>
      <c r="D18" s="39"/>
      <c r="E18" s="39"/>
      <c r="F18" s="39"/>
      <c r="G18" s="39"/>
      <c r="H18" s="39" t="s">
        <v>201</v>
      </c>
      <c r="I18" s="40">
        <v>44894</v>
      </c>
      <c r="J18" s="39" t="s">
        <v>217</v>
      </c>
      <c r="K18" s="39"/>
      <c r="L18" s="39" t="s">
        <v>258</v>
      </c>
      <c r="M18" s="39" t="s">
        <v>270</v>
      </c>
      <c r="N18" s="39" t="s">
        <v>295</v>
      </c>
      <c r="O18" s="41"/>
      <c r="P18" s="39" t="s">
        <v>27</v>
      </c>
      <c r="Q18" s="22"/>
      <c r="R18" s="22">
        <v>3150</v>
      </c>
      <c r="S18" s="22">
        <v>13132.5</v>
      </c>
    </row>
    <row r="19" spans="1:19" ht="12.75">
      <c r="A19" s="39"/>
      <c r="B19" s="39"/>
      <c r="C19" s="39"/>
      <c r="D19" s="39"/>
      <c r="E19" s="39"/>
      <c r="F19" s="39"/>
      <c r="G19" s="39"/>
      <c r="H19" s="39" t="s">
        <v>200</v>
      </c>
      <c r="I19" s="40">
        <v>44895</v>
      </c>
      <c r="J19" s="39" t="s">
        <v>218</v>
      </c>
      <c r="K19" s="39"/>
      <c r="L19" s="39" t="s">
        <v>258</v>
      </c>
      <c r="M19" s="39" t="s">
        <v>271</v>
      </c>
      <c r="N19" s="39" t="s">
        <v>295</v>
      </c>
      <c r="O19" s="41"/>
      <c r="P19" s="39" t="s">
        <v>30</v>
      </c>
      <c r="Q19" s="22"/>
      <c r="R19" s="22">
        <v>252</v>
      </c>
      <c r="S19" s="22">
        <v>13384.5</v>
      </c>
    </row>
    <row r="20" spans="1:19" ht="13.5" thickBot="1">
      <c r="A20" s="39"/>
      <c r="B20" s="39"/>
      <c r="C20" s="39"/>
      <c r="D20" s="39"/>
      <c r="E20" s="39"/>
      <c r="F20" s="39"/>
      <c r="G20" s="39"/>
      <c r="H20" s="39" t="s">
        <v>200</v>
      </c>
      <c r="I20" s="40">
        <v>44895</v>
      </c>
      <c r="J20" s="39" t="s">
        <v>218</v>
      </c>
      <c r="K20" s="39"/>
      <c r="L20" s="39" t="s">
        <v>258</v>
      </c>
      <c r="M20" s="39" t="s">
        <v>268</v>
      </c>
      <c r="N20" s="39" t="s">
        <v>295</v>
      </c>
      <c r="O20" s="41"/>
      <c r="P20" s="39" t="s">
        <v>30</v>
      </c>
      <c r="Q20" s="31">
        <v>0</v>
      </c>
      <c r="R20" s="31"/>
      <c r="S20" s="31">
        <v>13384.5</v>
      </c>
    </row>
    <row r="21" spans="1:19" ht="12.75">
      <c r="A21" s="39"/>
      <c r="B21" s="39"/>
      <c r="C21" s="39"/>
      <c r="D21" s="39"/>
      <c r="E21" s="39"/>
      <c r="F21" s="39" t="s">
        <v>173</v>
      </c>
      <c r="G21" s="39"/>
      <c r="H21" s="39"/>
      <c r="I21" s="40"/>
      <c r="J21" s="39"/>
      <c r="K21" s="39"/>
      <c r="L21" s="39"/>
      <c r="M21" s="39"/>
      <c r="N21" s="39"/>
      <c r="O21" s="39"/>
      <c r="P21" s="39"/>
      <c r="Q21" s="22">
        <f>ROUND(SUM(Q8:Q20),5)</f>
        <v>0</v>
      </c>
      <c r="R21" s="22">
        <f>ROUND(SUM(R8:R20),5)</f>
        <v>13384.5</v>
      </c>
      <c r="S21" s="22">
        <f>S20</f>
        <v>13384.5</v>
      </c>
    </row>
    <row r="22" spans="1:19" ht="12.75">
      <c r="A22" s="16"/>
      <c r="B22" s="16"/>
      <c r="C22" s="16"/>
      <c r="D22" s="16"/>
      <c r="E22" s="16"/>
      <c r="F22" s="16" t="s">
        <v>111</v>
      </c>
      <c r="G22" s="16"/>
      <c r="H22" s="16"/>
      <c r="I22" s="37"/>
      <c r="J22" s="16"/>
      <c r="K22" s="16"/>
      <c r="L22" s="16"/>
      <c r="M22" s="16"/>
      <c r="N22" s="16"/>
      <c r="O22" s="16"/>
      <c r="P22" s="16"/>
      <c r="Q22" s="38"/>
      <c r="R22" s="38"/>
      <c r="S22" s="38"/>
    </row>
    <row r="23" spans="1:19" ht="12.75">
      <c r="A23" s="39"/>
      <c r="B23" s="39"/>
      <c r="C23" s="39"/>
      <c r="D23" s="39"/>
      <c r="E23" s="39"/>
      <c r="F23" s="39"/>
      <c r="G23" s="39"/>
      <c r="H23" s="39" t="s">
        <v>200</v>
      </c>
      <c r="I23" s="40">
        <v>44880</v>
      </c>
      <c r="J23" s="39" t="s">
        <v>219</v>
      </c>
      <c r="K23" s="39"/>
      <c r="L23" s="39" t="s">
        <v>253</v>
      </c>
      <c r="M23" s="39" t="s">
        <v>264</v>
      </c>
      <c r="N23" s="39" t="s">
        <v>295</v>
      </c>
      <c r="O23" s="41"/>
      <c r="P23" s="39" t="s">
        <v>30</v>
      </c>
      <c r="Q23" s="22"/>
      <c r="R23" s="22">
        <v>665.5</v>
      </c>
      <c r="S23" s="22">
        <v>665.5</v>
      </c>
    </row>
    <row r="24" spans="1:19" ht="12.75">
      <c r="A24" s="39"/>
      <c r="B24" s="39"/>
      <c r="C24" s="39"/>
      <c r="D24" s="39"/>
      <c r="E24" s="39"/>
      <c r="F24" s="39"/>
      <c r="G24" s="39"/>
      <c r="H24" s="39" t="s">
        <v>200</v>
      </c>
      <c r="I24" s="40">
        <v>44883</v>
      </c>
      <c r="J24" s="39" t="s">
        <v>210</v>
      </c>
      <c r="K24" s="39"/>
      <c r="L24" s="39" t="s">
        <v>251</v>
      </c>
      <c r="M24" s="39" t="s">
        <v>264</v>
      </c>
      <c r="N24" s="39" t="s">
        <v>295</v>
      </c>
      <c r="O24" s="41"/>
      <c r="P24" s="39" t="s">
        <v>30</v>
      </c>
      <c r="Q24" s="22"/>
      <c r="R24" s="22">
        <v>3200</v>
      </c>
      <c r="S24" s="22">
        <v>3865.5</v>
      </c>
    </row>
    <row r="25" spans="1:19" ht="12.75">
      <c r="A25" s="39"/>
      <c r="B25" s="39"/>
      <c r="C25" s="39"/>
      <c r="D25" s="39"/>
      <c r="E25" s="39"/>
      <c r="F25" s="39"/>
      <c r="G25" s="39"/>
      <c r="H25" s="39" t="s">
        <v>200</v>
      </c>
      <c r="I25" s="40">
        <v>44885</v>
      </c>
      <c r="J25" s="39" t="s">
        <v>211</v>
      </c>
      <c r="K25" s="39"/>
      <c r="L25" s="39" t="s">
        <v>252</v>
      </c>
      <c r="M25" s="39" t="s">
        <v>264</v>
      </c>
      <c r="N25" s="39" t="s">
        <v>294</v>
      </c>
      <c r="O25" s="41"/>
      <c r="P25" s="39" t="s">
        <v>30</v>
      </c>
      <c r="Q25" s="22"/>
      <c r="R25" s="22">
        <v>2040.5</v>
      </c>
      <c r="S25" s="22">
        <v>5906</v>
      </c>
    </row>
    <row r="26" spans="1:19" ht="12.75">
      <c r="A26" s="39"/>
      <c r="B26" s="39"/>
      <c r="C26" s="39"/>
      <c r="D26" s="39"/>
      <c r="E26" s="39"/>
      <c r="F26" s="39"/>
      <c r="G26" s="39"/>
      <c r="H26" s="39" t="s">
        <v>200</v>
      </c>
      <c r="I26" s="40">
        <v>44890</v>
      </c>
      <c r="J26" s="39" t="s">
        <v>212</v>
      </c>
      <c r="K26" s="39"/>
      <c r="L26" s="39" t="s">
        <v>253</v>
      </c>
      <c r="M26" s="39" t="s">
        <v>264</v>
      </c>
      <c r="N26" s="39" t="s">
        <v>295</v>
      </c>
      <c r="O26" s="41"/>
      <c r="P26" s="39" t="s">
        <v>30</v>
      </c>
      <c r="Q26" s="22"/>
      <c r="R26" s="22">
        <v>1522.5</v>
      </c>
      <c r="S26" s="22">
        <v>7428.5</v>
      </c>
    </row>
    <row r="27" spans="1:19" ht="12.75">
      <c r="A27" s="39"/>
      <c r="B27" s="39"/>
      <c r="C27" s="39"/>
      <c r="D27" s="39"/>
      <c r="E27" s="39"/>
      <c r="F27" s="39"/>
      <c r="G27" s="39"/>
      <c r="H27" s="39" t="s">
        <v>200</v>
      </c>
      <c r="I27" s="40">
        <v>44890</v>
      </c>
      <c r="J27" s="39" t="s">
        <v>220</v>
      </c>
      <c r="K27" s="39"/>
      <c r="L27" s="39" t="s">
        <v>259</v>
      </c>
      <c r="M27" s="39" t="s">
        <v>264</v>
      </c>
      <c r="N27" s="39" t="s">
        <v>294</v>
      </c>
      <c r="O27" s="41"/>
      <c r="P27" s="39" t="s">
        <v>30</v>
      </c>
      <c r="Q27" s="22"/>
      <c r="R27" s="22">
        <v>5040</v>
      </c>
      <c r="S27" s="22">
        <v>12468.5</v>
      </c>
    </row>
    <row r="28" spans="1:19" ht="12.75">
      <c r="A28" s="39"/>
      <c r="B28" s="39"/>
      <c r="C28" s="39"/>
      <c r="D28" s="39"/>
      <c r="E28" s="39"/>
      <c r="F28" s="39"/>
      <c r="G28" s="39"/>
      <c r="H28" s="39" t="s">
        <v>200</v>
      </c>
      <c r="I28" s="40">
        <v>44890</v>
      </c>
      <c r="J28" s="39" t="s">
        <v>215</v>
      </c>
      <c r="K28" s="39"/>
      <c r="L28" s="39" t="s">
        <v>256</v>
      </c>
      <c r="M28" s="39" t="s">
        <v>264</v>
      </c>
      <c r="N28" s="39" t="s">
        <v>295</v>
      </c>
      <c r="O28" s="41"/>
      <c r="P28" s="39" t="s">
        <v>30</v>
      </c>
      <c r="Q28" s="22"/>
      <c r="R28" s="22">
        <v>2887.5</v>
      </c>
      <c r="S28" s="22">
        <v>15356</v>
      </c>
    </row>
    <row r="29" spans="1:19" ht="12.75">
      <c r="A29" s="39"/>
      <c r="B29" s="39"/>
      <c r="C29" s="39"/>
      <c r="D29" s="39"/>
      <c r="E29" s="39"/>
      <c r="F29" s="39"/>
      <c r="G29" s="39"/>
      <c r="H29" s="39" t="s">
        <v>200</v>
      </c>
      <c r="I29" s="40">
        <v>44893</v>
      </c>
      <c r="J29" s="39" t="s">
        <v>216</v>
      </c>
      <c r="K29" s="39"/>
      <c r="L29" s="39" t="s">
        <v>257</v>
      </c>
      <c r="M29" s="39" t="s">
        <v>264</v>
      </c>
      <c r="N29" s="39" t="s">
        <v>294</v>
      </c>
      <c r="O29" s="41"/>
      <c r="P29" s="39" t="s">
        <v>30</v>
      </c>
      <c r="Q29" s="22"/>
      <c r="R29" s="22">
        <v>4980</v>
      </c>
      <c r="S29" s="22">
        <v>20336</v>
      </c>
    </row>
    <row r="30" spans="1:19" ht="13.5" thickBot="1">
      <c r="A30" s="39"/>
      <c r="B30" s="39"/>
      <c r="C30" s="39"/>
      <c r="D30" s="39"/>
      <c r="E30" s="39"/>
      <c r="F30" s="39"/>
      <c r="G30" s="39"/>
      <c r="H30" s="39" t="s">
        <v>200</v>
      </c>
      <c r="I30" s="40">
        <v>44895</v>
      </c>
      <c r="J30" s="39" t="s">
        <v>218</v>
      </c>
      <c r="K30" s="39"/>
      <c r="L30" s="39" t="s">
        <v>258</v>
      </c>
      <c r="M30" s="39" t="s">
        <v>264</v>
      </c>
      <c r="N30" s="39" t="s">
        <v>295</v>
      </c>
      <c r="O30" s="41"/>
      <c r="P30" s="39" t="s">
        <v>30</v>
      </c>
      <c r="Q30" s="31"/>
      <c r="R30" s="31">
        <v>920</v>
      </c>
      <c r="S30" s="31">
        <v>21256</v>
      </c>
    </row>
    <row r="31" spans="1:19" ht="12.75">
      <c r="A31" s="39"/>
      <c r="B31" s="39"/>
      <c r="C31" s="39"/>
      <c r="D31" s="39"/>
      <c r="E31" s="39"/>
      <c r="F31" s="39" t="s">
        <v>174</v>
      </c>
      <c r="G31" s="39"/>
      <c r="H31" s="39"/>
      <c r="I31" s="40"/>
      <c r="J31" s="39"/>
      <c r="K31" s="39"/>
      <c r="L31" s="39"/>
      <c r="M31" s="39"/>
      <c r="N31" s="39"/>
      <c r="O31" s="39"/>
      <c r="P31" s="39"/>
      <c r="Q31" s="22">
        <f>ROUND(SUM(Q22:Q30),5)</f>
        <v>0</v>
      </c>
      <c r="R31" s="22">
        <f>ROUND(SUM(R22:R30),5)</f>
        <v>21256</v>
      </c>
      <c r="S31" s="22">
        <f>S30</f>
        <v>21256</v>
      </c>
    </row>
    <row r="32" spans="1:19" ht="12.75">
      <c r="A32" s="16"/>
      <c r="B32" s="16"/>
      <c r="C32" s="16"/>
      <c r="D32" s="16"/>
      <c r="E32" s="16"/>
      <c r="F32" s="16" t="s">
        <v>112</v>
      </c>
      <c r="G32" s="16"/>
      <c r="H32" s="16"/>
      <c r="I32" s="37"/>
      <c r="J32" s="16"/>
      <c r="K32" s="16"/>
      <c r="L32" s="16"/>
      <c r="M32" s="16"/>
      <c r="N32" s="16"/>
      <c r="O32" s="16"/>
      <c r="P32" s="16"/>
      <c r="Q32" s="38"/>
      <c r="R32" s="38"/>
      <c r="S32" s="38"/>
    </row>
    <row r="33" spans="1:19" ht="12.75">
      <c r="A33" s="39"/>
      <c r="B33" s="39"/>
      <c r="C33" s="39"/>
      <c r="D33" s="39"/>
      <c r="E33" s="39"/>
      <c r="F33" s="39"/>
      <c r="G33" s="39"/>
      <c r="H33" s="39" t="s">
        <v>200</v>
      </c>
      <c r="I33" s="40">
        <v>44880</v>
      </c>
      <c r="J33" s="39" t="s">
        <v>219</v>
      </c>
      <c r="K33" s="39"/>
      <c r="L33" s="39" t="s">
        <v>253</v>
      </c>
      <c r="M33" s="39" t="s">
        <v>264</v>
      </c>
      <c r="N33" s="39" t="s">
        <v>295</v>
      </c>
      <c r="O33" s="41"/>
      <c r="P33" s="39" t="s">
        <v>30</v>
      </c>
      <c r="Q33" s="22"/>
      <c r="R33" s="22">
        <v>3510</v>
      </c>
      <c r="S33" s="22">
        <v>3510</v>
      </c>
    </row>
    <row r="34" spans="1:19" ht="12.75">
      <c r="A34" s="39"/>
      <c r="B34" s="39"/>
      <c r="C34" s="39"/>
      <c r="D34" s="39"/>
      <c r="E34" s="39"/>
      <c r="F34" s="39"/>
      <c r="G34" s="39"/>
      <c r="H34" s="39" t="s">
        <v>200</v>
      </c>
      <c r="I34" s="40">
        <v>44885</v>
      </c>
      <c r="J34" s="39" t="s">
        <v>221</v>
      </c>
      <c r="K34" s="39"/>
      <c r="L34" s="39" t="s">
        <v>249</v>
      </c>
      <c r="M34" s="39" t="s">
        <v>264</v>
      </c>
      <c r="N34" s="39" t="s">
        <v>294</v>
      </c>
      <c r="O34" s="41"/>
      <c r="P34" s="39" t="s">
        <v>30</v>
      </c>
      <c r="Q34" s="22"/>
      <c r="R34" s="22">
        <v>17150</v>
      </c>
      <c r="S34" s="22">
        <v>20660</v>
      </c>
    </row>
    <row r="35" spans="1:19" ht="12.75">
      <c r="A35" s="39"/>
      <c r="B35" s="39"/>
      <c r="C35" s="39"/>
      <c r="D35" s="39"/>
      <c r="E35" s="39"/>
      <c r="F35" s="39"/>
      <c r="G35" s="39"/>
      <c r="H35" s="39" t="s">
        <v>200</v>
      </c>
      <c r="I35" s="40">
        <v>44885</v>
      </c>
      <c r="J35" s="39" t="s">
        <v>211</v>
      </c>
      <c r="K35" s="39"/>
      <c r="L35" s="39" t="s">
        <v>252</v>
      </c>
      <c r="M35" s="39" t="s">
        <v>264</v>
      </c>
      <c r="N35" s="39" t="s">
        <v>294</v>
      </c>
      <c r="O35" s="41"/>
      <c r="P35" s="39" t="s">
        <v>30</v>
      </c>
      <c r="Q35" s="22"/>
      <c r="R35" s="22">
        <v>9405</v>
      </c>
      <c r="S35" s="22">
        <v>30065</v>
      </c>
    </row>
    <row r="36" spans="1:19" ht="12.75">
      <c r="A36" s="39"/>
      <c r="B36" s="39"/>
      <c r="C36" s="39"/>
      <c r="D36" s="39"/>
      <c r="E36" s="39"/>
      <c r="F36" s="39"/>
      <c r="G36" s="39"/>
      <c r="H36" s="39" t="s">
        <v>200</v>
      </c>
      <c r="I36" s="40">
        <v>44890</v>
      </c>
      <c r="J36" s="39" t="s">
        <v>212</v>
      </c>
      <c r="K36" s="39"/>
      <c r="L36" s="39" t="s">
        <v>253</v>
      </c>
      <c r="M36" s="39" t="s">
        <v>264</v>
      </c>
      <c r="N36" s="39" t="s">
        <v>295</v>
      </c>
      <c r="O36" s="41"/>
      <c r="P36" s="39" t="s">
        <v>30</v>
      </c>
      <c r="Q36" s="22">
        <v>0</v>
      </c>
      <c r="R36" s="22"/>
      <c r="S36" s="22">
        <v>30065</v>
      </c>
    </row>
    <row r="37" spans="1:19" ht="12.75">
      <c r="A37" s="39"/>
      <c r="B37" s="39"/>
      <c r="C37" s="39"/>
      <c r="D37" s="39"/>
      <c r="E37" s="39"/>
      <c r="F37" s="39"/>
      <c r="G37" s="39"/>
      <c r="H37" s="39" t="s">
        <v>200</v>
      </c>
      <c r="I37" s="40">
        <v>44890</v>
      </c>
      <c r="J37" s="39" t="s">
        <v>213</v>
      </c>
      <c r="K37" s="39"/>
      <c r="L37" s="39" t="s">
        <v>254</v>
      </c>
      <c r="M37" s="39" t="s">
        <v>264</v>
      </c>
      <c r="N37" s="39" t="s">
        <v>295</v>
      </c>
      <c r="O37" s="41"/>
      <c r="P37" s="39" t="s">
        <v>30</v>
      </c>
      <c r="Q37" s="22"/>
      <c r="R37" s="22">
        <v>2845</v>
      </c>
      <c r="S37" s="22">
        <v>32910</v>
      </c>
    </row>
    <row r="38" spans="1:19" ht="12.75">
      <c r="A38" s="39"/>
      <c r="B38" s="39"/>
      <c r="C38" s="39"/>
      <c r="D38" s="39"/>
      <c r="E38" s="39"/>
      <c r="F38" s="39"/>
      <c r="G38" s="39"/>
      <c r="H38" s="39" t="s">
        <v>200</v>
      </c>
      <c r="I38" s="40">
        <v>44890</v>
      </c>
      <c r="J38" s="39" t="s">
        <v>215</v>
      </c>
      <c r="K38" s="39"/>
      <c r="L38" s="39" t="s">
        <v>256</v>
      </c>
      <c r="M38" s="39" t="s">
        <v>264</v>
      </c>
      <c r="N38" s="39" t="s">
        <v>295</v>
      </c>
      <c r="O38" s="41"/>
      <c r="P38" s="39" t="s">
        <v>30</v>
      </c>
      <c r="Q38" s="22">
        <v>0</v>
      </c>
      <c r="R38" s="22"/>
      <c r="S38" s="22">
        <v>32910</v>
      </c>
    </row>
    <row r="39" spans="1:19" ht="13.5" thickBot="1">
      <c r="A39" s="39"/>
      <c r="B39" s="39"/>
      <c r="C39" s="39"/>
      <c r="D39" s="39"/>
      <c r="E39" s="39"/>
      <c r="F39" s="39"/>
      <c r="G39" s="39"/>
      <c r="H39" s="39" t="s">
        <v>200</v>
      </c>
      <c r="I39" s="40">
        <v>44895</v>
      </c>
      <c r="J39" s="39" t="s">
        <v>218</v>
      </c>
      <c r="K39" s="39"/>
      <c r="L39" s="39" t="s">
        <v>258</v>
      </c>
      <c r="M39" s="39" t="s">
        <v>264</v>
      </c>
      <c r="N39" s="39" t="s">
        <v>295</v>
      </c>
      <c r="O39" s="41"/>
      <c r="P39" s="39" t="s">
        <v>30</v>
      </c>
      <c r="Q39" s="23">
        <v>0</v>
      </c>
      <c r="R39" s="23"/>
      <c r="S39" s="23">
        <v>32910</v>
      </c>
    </row>
    <row r="40" spans="1:19" ht="13.5" thickBot="1">
      <c r="A40" s="39"/>
      <c r="B40" s="39"/>
      <c r="C40" s="39"/>
      <c r="D40" s="39"/>
      <c r="E40" s="39"/>
      <c r="F40" s="39" t="s">
        <v>175</v>
      </c>
      <c r="G40" s="39"/>
      <c r="H40" s="39"/>
      <c r="I40" s="40"/>
      <c r="J40" s="39"/>
      <c r="K40" s="39"/>
      <c r="L40" s="39"/>
      <c r="M40" s="39"/>
      <c r="N40" s="39"/>
      <c r="O40" s="39"/>
      <c r="P40" s="39"/>
      <c r="Q40" s="32">
        <f>ROUND(SUM(Q32:Q39),5)</f>
        <v>0</v>
      </c>
      <c r="R40" s="32">
        <f>ROUND(SUM(R32:R39),5)</f>
        <v>32910</v>
      </c>
      <c r="S40" s="32">
        <f>S39</f>
        <v>32910</v>
      </c>
    </row>
    <row r="41" spans="1:19" ht="12.75">
      <c r="A41" s="39"/>
      <c r="B41" s="39"/>
      <c r="C41" s="39"/>
      <c r="D41" s="39"/>
      <c r="E41" s="39" t="s">
        <v>113</v>
      </c>
      <c r="F41" s="39"/>
      <c r="G41" s="39"/>
      <c r="H41" s="39"/>
      <c r="I41" s="40"/>
      <c r="J41" s="39"/>
      <c r="K41" s="39"/>
      <c r="L41" s="39"/>
      <c r="M41" s="39"/>
      <c r="N41" s="39"/>
      <c r="O41" s="39"/>
      <c r="P41" s="39"/>
      <c r="Q41" s="22">
        <f>ROUND(Q21+Q31+Q40,5)</f>
        <v>0</v>
      </c>
      <c r="R41" s="22">
        <f>ROUND(R21+R31+R40,5)</f>
        <v>67550.5</v>
      </c>
      <c r="S41" s="22">
        <f>ROUND(S21+S31+S40,5)</f>
        <v>67550.5</v>
      </c>
    </row>
    <row r="42" spans="1:19" ht="12.75">
      <c r="A42" s="16"/>
      <c r="B42" s="16"/>
      <c r="C42" s="16"/>
      <c r="D42" s="16"/>
      <c r="E42" s="16" t="s">
        <v>114</v>
      </c>
      <c r="F42" s="16"/>
      <c r="G42" s="16"/>
      <c r="H42" s="16"/>
      <c r="I42" s="37"/>
      <c r="J42" s="16"/>
      <c r="K42" s="16"/>
      <c r="L42" s="16"/>
      <c r="M42" s="16"/>
      <c r="N42" s="16"/>
      <c r="O42" s="16"/>
      <c r="P42" s="16"/>
      <c r="Q42" s="38"/>
      <c r="R42" s="38"/>
      <c r="S42" s="38"/>
    </row>
    <row r="43" spans="1:19" ht="12.75">
      <c r="A43" s="16"/>
      <c r="B43" s="16"/>
      <c r="C43" s="16"/>
      <c r="D43" s="16"/>
      <c r="E43" s="16"/>
      <c r="F43" s="16" t="s">
        <v>115</v>
      </c>
      <c r="G43" s="16"/>
      <c r="H43" s="16"/>
      <c r="I43" s="37"/>
      <c r="J43" s="16"/>
      <c r="K43" s="16"/>
      <c r="L43" s="16"/>
      <c r="M43" s="16"/>
      <c r="N43" s="16"/>
      <c r="O43" s="16"/>
      <c r="P43" s="16"/>
      <c r="Q43" s="38"/>
      <c r="R43" s="38"/>
      <c r="S43" s="38"/>
    </row>
    <row r="44" spans="7:19" ht="13.5" thickBot="1">
      <c r="G44" s="39"/>
      <c r="H44" s="39" t="s">
        <v>200</v>
      </c>
      <c r="I44" s="40">
        <v>44895</v>
      </c>
      <c r="J44" s="39" t="s">
        <v>218</v>
      </c>
      <c r="K44" s="39"/>
      <c r="L44" s="39" t="s">
        <v>258</v>
      </c>
      <c r="M44" s="39" t="s">
        <v>272</v>
      </c>
      <c r="N44" s="39" t="s">
        <v>295</v>
      </c>
      <c r="O44" s="41"/>
      <c r="P44" s="39" t="s">
        <v>30</v>
      </c>
      <c r="Q44" s="23"/>
      <c r="R44" s="23">
        <v>225</v>
      </c>
      <c r="S44" s="23">
        <v>225</v>
      </c>
    </row>
    <row r="45" spans="1:19" ht="13.5" thickBot="1">
      <c r="A45" s="39"/>
      <c r="B45" s="39"/>
      <c r="C45" s="39"/>
      <c r="D45" s="39"/>
      <c r="E45" s="39"/>
      <c r="F45" s="39" t="s">
        <v>176</v>
      </c>
      <c r="G45" s="39"/>
      <c r="H45" s="39"/>
      <c r="I45" s="40"/>
      <c r="J45" s="39"/>
      <c r="K45" s="39"/>
      <c r="L45" s="39"/>
      <c r="M45" s="39"/>
      <c r="N45" s="39"/>
      <c r="O45" s="39"/>
      <c r="P45" s="39"/>
      <c r="Q45" s="33">
        <f>ROUND(SUM(Q43:Q44),5)</f>
        <v>0</v>
      </c>
      <c r="R45" s="33">
        <f>ROUND(SUM(R43:R44),5)</f>
        <v>225</v>
      </c>
      <c r="S45" s="33">
        <f>S44</f>
        <v>225</v>
      </c>
    </row>
    <row r="46" spans="1:19" ht="13.5" thickBot="1">
      <c r="A46" s="39"/>
      <c r="B46" s="39"/>
      <c r="C46" s="39"/>
      <c r="D46" s="39"/>
      <c r="E46" s="39" t="s">
        <v>116</v>
      </c>
      <c r="F46" s="39"/>
      <c r="G46" s="39"/>
      <c r="H46" s="39"/>
      <c r="I46" s="40"/>
      <c r="J46" s="39"/>
      <c r="K46" s="39"/>
      <c r="L46" s="39"/>
      <c r="M46" s="39"/>
      <c r="N46" s="39"/>
      <c r="O46" s="39"/>
      <c r="P46" s="39"/>
      <c r="Q46" s="32">
        <f>Q45</f>
        <v>0</v>
      </c>
      <c r="R46" s="32">
        <f>R45</f>
        <v>225</v>
      </c>
      <c r="S46" s="32">
        <f>S45</f>
        <v>225</v>
      </c>
    </row>
    <row r="47" spans="1:19" ht="12.75">
      <c r="A47" s="39"/>
      <c r="B47" s="39"/>
      <c r="C47" s="39"/>
      <c r="D47" s="39" t="s">
        <v>117</v>
      </c>
      <c r="E47" s="39"/>
      <c r="F47" s="39"/>
      <c r="G47" s="39"/>
      <c r="H47" s="39"/>
      <c r="I47" s="40"/>
      <c r="J47" s="39"/>
      <c r="K47" s="39"/>
      <c r="L47" s="39"/>
      <c r="M47" s="39"/>
      <c r="N47" s="39"/>
      <c r="O47" s="39"/>
      <c r="P47" s="39"/>
      <c r="Q47" s="22">
        <f>ROUND(Q41+Q46,5)</f>
        <v>0</v>
      </c>
      <c r="R47" s="22">
        <f>ROUND(R41+R46,5)</f>
        <v>67775.5</v>
      </c>
      <c r="S47" s="22">
        <f>ROUND(S41+S46,5)</f>
        <v>67775.5</v>
      </c>
    </row>
    <row r="48" spans="1:19" ht="12.75">
      <c r="A48" s="16"/>
      <c r="B48" s="16"/>
      <c r="C48" s="16"/>
      <c r="D48" s="16" t="s">
        <v>118</v>
      </c>
      <c r="E48" s="16"/>
      <c r="F48" s="16"/>
      <c r="G48" s="16"/>
      <c r="H48" s="16"/>
      <c r="I48" s="37"/>
      <c r="J48" s="16"/>
      <c r="K48" s="16"/>
      <c r="L48" s="16"/>
      <c r="M48" s="16"/>
      <c r="N48" s="16"/>
      <c r="O48" s="16"/>
      <c r="P48" s="16"/>
      <c r="Q48" s="38"/>
      <c r="R48" s="38"/>
      <c r="S48" s="38"/>
    </row>
    <row r="49" spans="1:19" ht="12.75">
      <c r="A49" s="16"/>
      <c r="B49" s="16"/>
      <c r="C49" s="16"/>
      <c r="D49" s="16"/>
      <c r="E49" s="16" t="s">
        <v>74</v>
      </c>
      <c r="F49" s="16"/>
      <c r="G49" s="16"/>
      <c r="H49" s="16"/>
      <c r="I49" s="37"/>
      <c r="J49" s="16"/>
      <c r="K49" s="16"/>
      <c r="L49" s="16"/>
      <c r="M49" s="16"/>
      <c r="N49" s="16"/>
      <c r="O49" s="16"/>
      <c r="P49" s="16"/>
      <c r="Q49" s="38"/>
      <c r="R49" s="38"/>
      <c r="S49" s="38"/>
    </row>
    <row r="50" spans="1:19" ht="12.75">
      <c r="A50" s="39"/>
      <c r="B50" s="39"/>
      <c r="C50" s="39"/>
      <c r="D50" s="39"/>
      <c r="E50" s="39"/>
      <c r="F50" s="39"/>
      <c r="G50" s="39"/>
      <c r="H50" s="39" t="s">
        <v>200</v>
      </c>
      <c r="I50" s="40">
        <v>44890</v>
      </c>
      <c r="J50" s="39" t="s">
        <v>220</v>
      </c>
      <c r="K50" s="39"/>
      <c r="L50" s="39" t="s">
        <v>259</v>
      </c>
      <c r="M50" s="39" t="s">
        <v>264</v>
      </c>
      <c r="N50" s="39" t="s">
        <v>294</v>
      </c>
      <c r="O50" s="41"/>
      <c r="P50" s="39" t="s">
        <v>30</v>
      </c>
      <c r="Q50" s="22">
        <v>1793.14</v>
      </c>
      <c r="R50" s="22"/>
      <c r="S50" s="22">
        <v>1793.14</v>
      </c>
    </row>
    <row r="51" spans="1:19" ht="13.5" thickBot="1">
      <c r="A51" s="39"/>
      <c r="B51" s="39"/>
      <c r="C51" s="39"/>
      <c r="D51" s="39"/>
      <c r="E51" s="39"/>
      <c r="F51" s="39"/>
      <c r="G51" s="39"/>
      <c r="H51" s="39" t="s">
        <v>200</v>
      </c>
      <c r="I51" s="40">
        <v>44893</v>
      </c>
      <c r="J51" s="39" t="s">
        <v>216</v>
      </c>
      <c r="K51" s="39"/>
      <c r="L51" s="39" t="s">
        <v>257</v>
      </c>
      <c r="M51" s="39" t="s">
        <v>264</v>
      </c>
      <c r="N51" s="39" t="s">
        <v>294</v>
      </c>
      <c r="O51" s="41"/>
      <c r="P51" s="39" t="s">
        <v>30</v>
      </c>
      <c r="Q51" s="31">
        <v>334.02</v>
      </c>
      <c r="R51" s="31"/>
      <c r="S51" s="31">
        <v>2127.16</v>
      </c>
    </row>
    <row r="52" spans="1:19" ht="12.75">
      <c r="A52" s="39"/>
      <c r="B52" s="39"/>
      <c r="C52" s="39"/>
      <c r="D52" s="39"/>
      <c r="E52" s="39" t="s">
        <v>177</v>
      </c>
      <c r="F52" s="39"/>
      <c r="G52" s="39"/>
      <c r="H52" s="39"/>
      <c r="I52" s="40"/>
      <c r="J52" s="39"/>
      <c r="K52" s="39"/>
      <c r="L52" s="39"/>
      <c r="M52" s="39"/>
      <c r="N52" s="39"/>
      <c r="O52" s="39"/>
      <c r="P52" s="39"/>
      <c r="Q52" s="22">
        <f>ROUND(SUM(Q49:Q51),5)</f>
        <v>2127.16</v>
      </c>
      <c r="R52" s="22">
        <f>ROUND(SUM(R49:R51),5)</f>
        <v>0</v>
      </c>
      <c r="S52" s="22">
        <f>S51</f>
        <v>2127.16</v>
      </c>
    </row>
    <row r="53" spans="1:19" ht="12.75">
      <c r="A53" s="16"/>
      <c r="B53" s="16"/>
      <c r="C53" s="16"/>
      <c r="D53" s="16"/>
      <c r="E53" s="16" t="s">
        <v>119</v>
      </c>
      <c r="F53" s="16"/>
      <c r="G53" s="16"/>
      <c r="H53" s="16"/>
      <c r="I53" s="37"/>
      <c r="J53" s="16"/>
      <c r="K53" s="16"/>
      <c r="L53" s="16"/>
      <c r="M53" s="16"/>
      <c r="N53" s="16"/>
      <c r="O53" s="16"/>
      <c r="P53" s="16"/>
      <c r="Q53" s="38"/>
      <c r="R53" s="38"/>
      <c r="S53" s="38"/>
    </row>
    <row r="54" spans="1:19" ht="12.75">
      <c r="A54" s="16"/>
      <c r="B54" s="16"/>
      <c r="C54" s="16"/>
      <c r="D54" s="16"/>
      <c r="E54" s="16"/>
      <c r="F54" s="16" t="s">
        <v>120</v>
      </c>
      <c r="G54" s="16"/>
      <c r="H54" s="16"/>
      <c r="I54" s="37"/>
      <c r="J54" s="16"/>
      <c r="K54" s="16"/>
      <c r="L54" s="16"/>
      <c r="M54" s="16"/>
      <c r="N54" s="16"/>
      <c r="O54" s="16"/>
      <c r="P54" s="16"/>
      <c r="Q54" s="38"/>
      <c r="R54" s="38"/>
      <c r="S54" s="38"/>
    </row>
    <row r="55" spans="7:19" ht="13.5" thickBot="1">
      <c r="G55" s="39"/>
      <c r="H55" s="39" t="s">
        <v>202</v>
      </c>
      <c r="I55" s="40">
        <v>44872</v>
      </c>
      <c r="J55" s="39"/>
      <c r="K55" s="39"/>
      <c r="L55" s="39" t="s">
        <v>256</v>
      </c>
      <c r="M55" s="39" t="s">
        <v>273</v>
      </c>
      <c r="N55" s="39" t="s">
        <v>295</v>
      </c>
      <c r="O55" s="41"/>
      <c r="P55" s="39" t="s">
        <v>43</v>
      </c>
      <c r="Q55" s="31">
        <v>300</v>
      </c>
      <c r="R55" s="31"/>
      <c r="S55" s="31">
        <v>300</v>
      </c>
    </row>
    <row r="56" spans="1:19" ht="12.75">
      <c r="A56" s="39"/>
      <c r="B56" s="39"/>
      <c r="C56" s="39"/>
      <c r="D56" s="39"/>
      <c r="E56" s="39"/>
      <c r="F56" s="39" t="s">
        <v>178</v>
      </c>
      <c r="G56" s="39"/>
      <c r="H56" s="39"/>
      <c r="I56" s="40"/>
      <c r="J56" s="39"/>
      <c r="K56" s="39"/>
      <c r="L56" s="39"/>
      <c r="M56" s="39"/>
      <c r="N56" s="39"/>
      <c r="O56" s="39"/>
      <c r="P56" s="39"/>
      <c r="Q56" s="22">
        <f>ROUND(SUM(Q54:Q55),5)</f>
        <v>300</v>
      </c>
      <c r="R56" s="22">
        <f>ROUND(SUM(R54:R55),5)</f>
        <v>0</v>
      </c>
      <c r="S56" s="22">
        <f>S55</f>
        <v>300</v>
      </c>
    </row>
    <row r="57" spans="1:19" ht="12.75">
      <c r="A57" s="16"/>
      <c r="B57" s="16"/>
      <c r="C57" s="16"/>
      <c r="D57" s="16"/>
      <c r="E57" s="16"/>
      <c r="F57" s="16" t="s">
        <v>121</v>
      </c>
      <c r="G57" s="16"/>
      <c r="H57" s="16"/>
      <c r="I57" s="37"/>
      <c r="J57" s="16"/>
      <c r="K57" s="16"/>
      <c r="L57" s="16"/>
      <c r="M57" s="16"/>
      <c r="N57" s="16"/>
      <c r="O57" s="16"/>
      <c r="P57" s="16"/>
      <c r="Q57" s="38"/>
      <c r="R57" s="38"/>
      <c r="S57" s="38"/>
    </row>
    <row r="58" spans="1:19" ht="12.75">
      <c r="A58" s="39"/>
      <c r="B58" s="39"/>
      <c r="C58" s="39"/>
      <c r="D58" s="39"/>
      <c r="E58" s="39"/>
      <c r="F58" s="39"/>
      <c r="G58" s="39"/>
      <c r="H58" s="39" t="s">
        <v>203</v>
      </c>
      <c r="I58" s="40">
        <v>44866</v>
      </c>
      <c r="J58" s="39" t="s">
        <v>222</v>
      </c>
      <c r="K58" s="39"/>
      <c r="L58" s="39" t="s">
        <v>256</v>
      </c>
      <c r="M58" s="39" t="s">
        <v>274</v>
      </c>
      <c r="N58" s="39" t="s">
        <v>295</v>
      </c>
      <c r="O58" s="41"/>
      <c r="P58" s="39" t="s">
        <v>27</v>
      </c>
      <c r="Q58" s="22">
        <v>0</v>
      </c>
      <c r="R58" s="22"/>
      <c r="S58" s="22">
        <v>0</v>
      </c>
    </row>
    <row r="59" spans="1:19" ht="12.75">
      <c r="A59" s="39"/>
      <c r="B59" s="39"/>
      <c r="C59" s="39"/>
      <c r="D59" s="39"/>
      <c r="E59" s="39"/>
      <c r="F59" s="39"/>
      <c r="G59" s="39"/>
      <c r="H59" s="39" t="s">
        <v>202</v>
      </c>
      <c r="I59" s="40">
        <v>44866</v>
      </c>
      <c r="J59" s="39"/>
      <c r="K59" s="39"/>
      <c r="L59" s="39" t="s">
        <v>251</v>
      </c>
      <c r="M59" s="39"/>
      <c r="N59" s="39" t="s">
        <v>295</v>
      </c>
      <c r="O59" s="41"/>
      <c r="P59" s="39" t="s">
        <v>43</v>
      </c>
      <c r="Q59" s="22">
        <v>656.23</v>
      </c>
      <c r="R59" s="22"/>
      <c r="S59" s="22">
        <v>656.23</v>
      </c>
    </row>
    <row r="60" spans="1:19" ht="12.75">
      <c r="A60" s="39"/>
      <c r="B60" s="39"/>
      <c r="C60" s="39"/>
      <c r="D60" s="39"/>
      <c r="E60" s="39"/>
      <c r="F60" s="39"/>
      <c r="G60" s="39"/>
      <c r="H60" s="39" t="s">
        <v>204</v>
      </c>
      <c r="I60" s="40">
        <v>44870</v>
      </c>
      <c r="J60" s="39"/>
      <c r="K60" s="39"/>
      <c r="L60" s="39" t="s">
        <v>250</v>
      </c>
      <c r="M60" s="39"/>
      <c r="N60" s="39" t="s">
        <v>295</v>
      </c>
      <c r="O60" s="41"/>
      <c r="P60" s="39" t="s">
        <v>45</v>
      </c>
      <c r="Q60" s="22">
        <v>325</v>
      </c>
      <c r="R60" s="22"/>
      <c r="S60" s="22">
        <v>981.23</v>
      </c>
    </row>
    <row r="61" spans="1:19" ht="12.75">
      <c r="A61" s="39"/>
      <c r="B61" s="39"/>
      <c r="C61" s="39"/>
      <c r="D61" s="39"/>
      <c r="E61" s="39"/>
      <c r="F61" s="39"/>
      <c r="G61" s="39"/>
      <c r="H61" s="39" t="s">
        <v>202</v>
      </c>
      <c r="I61" s="40">
        <v>44875</v>
      </c>
      <c r="J61" s="39"/>
      <c r="K61" s="39"/>
      <c r="L61" s="39" t="s">
        <v>256</v>
      </c>
      <c r="M61" s="39"/>
      <c r="N61" s="39" t="s">
        <v>295</v>
      </c>
      <c r="O61" s="41"/>
      <c r="P61" s="39" t="s">
        <v>43</v>
      </c>
      <c r="Q61" s="22">
        <v>101.23</v>
      </c>
      <c r="R61" s="22"/>
      <c r="S61" s="22">
        <v>1082.46</v>
      </c>
    </row>
    <row r="62" spans="1:19" ht="12.75">
      <c r="A62" s="39"/>
      <c r="B62" s="39"/>
      <c r="C62" s="39"/>
      <c r="D62" s="39"/>
      <c r="E62" s="39"/>
      <c r="F62" s="39"/>
      <c r="G62" s="39"/>
      <c r="H62" s="39" t="s">
        <v>202</v>
      </c>
      <c r="I62" s="40">
        <v>44875</v>
      </c>
      <c r="J62" s="39"/>
      <c r="K62" s="39"/>
      <c r="L62" s="39" t="s">
        <v>251</v>
      </c>
      <c r="M62" s="39"/>
      <c r="N62" s="39" t="s">
        <v>295</v>
      </c>
      <c r="O62" s="41"/>
      <c r="P62" s="39" t="s">
        <v>43</v>
      </c>
      <c r="Q62" s="22">
        <v>1539</v>
      </c>
      <c r="R62" s="22"/>
      <c r="S62" s="22">
        <v>2621.46</v>
      </c>
    </row>
    <row r="63" spans="1:19" ht="12.75">
      <c r="A63" s="39"/>
      <c r="B63" s="39"/>
      <c r="C63" s="39"/>
      <c r="D63" s="39"/>
      <c r="E63" s="39"/>
      <c r="F63" s="39"/>
      <c r="G63" s="39"/>
      <c r="H63" s="39" t="s">
        <v>203</v>
      </c>
      <c r="I63" s="40">
        <v>44877</v>
      </c>
      <c r="J63" s="39" t="s">
        <v>223</v>
      </c>
      <c r="K63" s="39"/>
      <c r="L63" s="39" t="s">
        <v>260</v>
      </c>
      <c r="M63" s="39"/>
      <c r="N63" s="39" t="s">
        <v>294</v>
      </c>
      <c r="O63" s="41"/>
      <c r="P63" s="39" t="s">
        <v>27</v>
      </c>
      <c r="Q63" s="22">
        <v>48.1</v>
      </c>
      <c r="R63" s="22"/>
      <c r="S63" s="22">
        <v>2669.56</v>
      </c>
    </row>
    <row r="64" spans="1:19" ht="12.75">
      <c r="A64" s="39"/>
      <c r="B64" s="39"/>
      <c r="C64" s="39"/>
      <c r="D64" s="39"/>
      <c r="E64" s="39"/>
      <c r="F64" s="39"/>
      <c r="G64" s="39"/>
      <c r="H64" s="39" t="s">
        <v>203</v>
      </c>
      <c r="I64" s="40">
        <v>44880</v>
      </c>
      <c r="J64" s="39" t="s">
        <v>224</v>
      </c>
      <c r="K64" s="39"/>
      <c r="L64" s="39" t="s">
        <v>255</v>
      </c>
      <c r="M64" s="39"/>
      <c r="N64" s="39" t="s">
        <v>294</v>
      </c>
      <c r="O64" s="41"/>
      <c r="P64" s="39" t="s">
        <v>27</v>
      </c>
      <c r="Q64" s="22">
        <v>489.23</v>
      </c>
      <c r="R64" s="22"/>
      <c r="S64" s="22">
        <v>3158.79</v>
      </c>
    </row>
    <row r="65" spans="1:19" ht="12.75">
      <c r="A65" s="39"/>
      <c r="B65" s="39"/>
      <c r="C65" s="39"/>
      <c r="D65" s="39"/>
      <c r="E65" s="39"/>
      <c r="F65" s="39"/>
      <c r="G65" s="39"/>
      <c r="H65" s="39" t="s">
        <v>202</v>
      </c>
      <c r="I65" s="40">
        <v>44883</v>
      </c>
      <c r="J65" s="39"/>
      <c r="K65" s="39"/>
      <c r="L65" s="39" t="s">
        <v>261</v>
      </c>
      <c r="M65" s="39" t="s">
        <v>275</v>
      </c>
      <c r="N65" s="39" t="s">
        <v>295</v>
      </c>
      <c r="O65" s="41"/>
      <c r="P65" s="39" t="s">
        <v>43</v>
      </c>
      <c r="Q65" s="22">
        <v>500</v>
      </c>
      <c r="R65" s="22"/>
      <c r="S65" s="22">
        <v>3658.79</v>
      </c>
    </row>
    <row r="66" spans="1:19" ht="12.75">
      <c r="A66" s="39"/>
      <c r="B66" s="39"/>
      <c r="C66" s="39"/>
      <c r="D66" s="39"/>
      <c r="E66" s="39"/>
      <c r="F66" s="39"/>
      <c r="G66" s="39"/>
      <c r="H66" s="39" t="s">
        <v>202</v>
      </c>
      <c r="I66" s="40">
        <v>44885</v>
      </c>
      <c r="J66" s="39"/>
      <c r="K66" s="39"/>
      <c r="L66" s="39" t="s">
        <v>262</v>
      </c>
      <c r="M66" s="39" t="s">
        <v>275</v>
      </c>
      <c r="N66" s="39" t="s">
        <v>294</v>
      </c>
      <c r="O66" s="41"/>
      <c r="P66" s="39" t="s">
        <v>43</v>
      </c>
      <c r="Q66" s="22">
        <v>3960</v>
      </c>
      <c r="R66" s="22"/>
      <c r="S66" s="22">
        <v>7618.79</v>
      </c>
    </row>
    <row r="67" spans="1:19" ht="13.5" thickBot="1">
      <c r="A67" s="39"/>
      <c r="B67" s="39"/>
      <c r="C67" s="39"/>
      <c r="D67" s="39"/>
      <c r="E67" s="39"/>
      <c r="F67" s="39"/>
      <c r="G67" s="39"/>
      <c r="H67" s="39" t="s">
        <v>202</v>
      </c>
      <c r="I67" s="40">
        <v>44885</v>
      </c>
      <c r="J67" s="39" t="s">
        <v>225</v>
      </c>
      <c r="K67" s="39"/>
      <c r="L67" s="39" t="s">
        <v>257</v>
      </c>
      <c r="M67" s="39" t="s">
        <v>264</v>
      </c>
      <c r="N67" s="39" t="s">
        <v>294</v>
      </c>
      <c r="O67" s="41"/>
      <c r="P67" s="39" t="s">
        <v>43</v>
      </c>
      <c r="Q67" s="31">
        <v>1960</v>
      </c>
      <c r="R67" s="31"/>
      <c r="S67" s="31">
        <v>9578.79</v>
      </c>
    </row>
    <row r="68" spans="1:19" ht="12.75">
      <c r="A68" s="39"/>
      <c r="B68" s="39"/>
      <c r="C68" s="39"/>
      <c r="D68" s="39"/>
      <c r="E68" s="39"/>
      <c r="F68" s="39" t="s">
        <v>179</v>
      </c>
      <c r="G68" s="39"/>
      <c r="H68" s="39"/>
      <c r="I68" s="40"/>
      <c r="J68" s="39"/>
      <c r="K68" s="39"/>
      <c r="L68" s="39"/>
      <c r="M68" s="39"/>
      <c r="N68" s="39"/>
      <c r="O68" s="39"/>
      <c r="P68" s="39"/>
      <c r="Q68" s="22">
        <f>ROUND(SUM(Q57:Q67),5)</f>
        <v>9578.79</v>
      </c>
      <c r="R68" s="22">
        <f>ROUND(SUM(R57:R67),5)</f>
        <v>0</v>
      </c>
      <c r="S68" s="22">
        <f>S67</f>
        <v>9578.79</v>
      </c>
    </row>
    <row r="69" spans="1:19" ht="12.75">
      <c r="A69" s="16"/>
      <c r="B69" s="16"/>
      <c r="C69" s="16"/>
      <c r="D69" s="16"/>
      <c r="E69" s="16"/>
      <c r="F69" s="16" t="s">
        <v>122</v>
      </c>
      <c r="G69" s="16"/>
      <c r="H69" s="16"/>
      <c r="I69" s="37"/>
      <c r="J69" s="16"/>
      <c r="K69" s="16"/>
      <c r="L69" s="16"/>
      <c r="M69" s="16"/>
      <c r="N69" s="16"/>
      <c r="O69" s="16"/>
      <c r="P69" s="16"/>
      <c r="Q69" s="38"/>
      <c r="R69" s="38"/>
      <c r="S69" s="38"/>
    </row>
    <row r="70" spans="7:19" ht="13.5" thickBot="1">
      <c r="G70" s="39"/>
      <c r="H70" s="39" t="s">
        <v>203</v>
      </c>
      <c r="I70" s="40">
        <v>44884</v>
      </c>
      <c r="J70" s="39" t="s">
        <v>226</v>
      </c>
      <c r="K70" s="39"/>
      <c r="L70" s="39" t="s">
        <v>258</v>
      </c>
      <c r="M70" s="39"/>
      <c r="N70" s="39" t="s">
        <v>295</v>
      </c>
      <c r="O70" s="41"/>
      <c r="P70" s="39" t="s">
        <v>27</v>
      </c>
      <c r="Q70" s="31">
        <v>225</v>
      </c>
      <c r="R70" s="31"/>
      <c r="S70" s="31">
        <v>225</v>
      </c>
    </row>
    <row r="71" spans="1:19" ht="12.75">
      <c r="A71" s="39"/>
      <c r="B71" s="39"/>
      <c r="C71" s="39"/>
      <c r="D71" s="39"/>
      <c r="E71" s="39"/>
      <c r="F71" s="39" t="s">
        <v>180</v>
      </c>
      <c r="G71" s="39"/>
      <c r="H71" s="39"/>
      <c r="I71" s="40"/>
      <c r="J71" s="39"/>
      <c r="K71" s="39"/>
      <c r="L71" s="39"/>
      <c r="M71" s="39"/>
      <c r="N71" s="39"/>
      <c r="O71" s="39"/>
      <c r="P71" s="39"/>
      <c r="Q71" s="22">
        <f>ROUND(SUM(Q69:Q70),5)</f>
        <v>225</v>
      </c>
      <c r="R71" s="22">
        <f>ROUND(SUM(R69:R70),5)</f>
        <v>0</v>
      </c>
      <c r="S71" s="22">
        <f>S70</f>
        <v>225</v>
      </c>
    </row>
    <row r="72" spans="1:19" ht="12.75">
      <c r="A72" s="16"/>
      <c r="B72" s="16"/>
      <c r="C72" s="16"/>
      <c r="D72" s="16"/>
      <c r="E72" s="16"/>
      <c r="F72" s="16" t="s">
        <v>123</v>
      </c>
      <c r="G72" s="16"/>
      <c r="H72" s="16"/>
      <c r="I72" s="37"/>
      <c r="J72" s="16"/>
      <c r="K72" s="16"/>
      <c r="L72" s="16"/>
      <c r="M72" s="16"/>
      <c r="N72" s="16"/>
      <c r="O72" s="16"/>
      <c r="P72" s="16"/>
      <c r="Q72" s="38"/>
      <c r="R72" s="38"/>
      <c r="S72" s="38"/>
    </row>
    <row r="73" spans="1:19" ht="12.75">
      <c r="A73" s="39"/>
      <c r="B73" s="39"/>
      <c r="C73" s="39"/>
      <c r="D73" s="39"/>
      <c r="E73" s="39"/>
      <c r="F73" s="39"/>
      <c r="G73" s="39"/>
      <c r="H73" s="39" t="s">
        <v>202</v>
      </c>
      <c r="I73" s="40">
        <v>44866</v>
      </c>
      <c r="J73" s="39"/>
      <c r="K73" s="39"/>
      <c r="L73" s="39" t="s">
        <v>263</v>
      </c>
      <c r="M73" s="39" t="s">
        <v>276</v>
      </c>
      <c r="N73" s="39" t="s">
        <v>295</v>
      </c>
      <c r="O73" s="41"/>
      <c r="P73" s="39" t="s">
        <v>43</v>
      </c>
      <c r="Q73" s="22">
        <v>440</v>
      </c>
      <c r="R73" s="22"/>
      <c r="S73" s="22">
        <v>440</v>
      </c>
    </row>
    <row r="74" spans="1:19" ht="12.75">
      <c r="A74" s="39"/>
      <c r="B74" s="39"/>
      <c r="C74" s="39"/>
      <c r="D74" s="39"/>
      <c r="E74" s="39"/>
      <c r="F74" s="39"/>
      <c r="G74" s="39"/>
      <c r="H74" s="39" t="s">
        <v>202</v>
      </c>
      <c r="I74" s="40">
        <v>44866</v>
      </c>
      <c r="J74" s="39" t="s">
        <v>227</v>
      </c>
      <c r="K74" s="39"/>
      <c r="L74" s="39" t="s">
        <v>249</v>
      </c>
      <c r="M74" s="39" t="s">
        <v>277</v>
      </c>
      <c r="N74" s="39" t="s">
        <v>294</v>
      </c>
      <c r="O74" s="41"/>
      <c r="P74" s="39" t="s">
        <v>43</v>
      </c>
      <c r="Q74" s="22">
        <v>1000</v>
      </c>
      <c r="R74" s="22"/>
      <c r="S74" s="22">
        <v>1440</v>
      </c>
    </row>
    <row r="75" spans="1:19" ht="12.75">
      <c r="A75" s="39"/>
      <c r="B75" s="39"/>
      <c r="C75" s="39"/>
      <c r="D75" s="39"/>
      <c r="E75" s="39"/>
      <c r="F75" s="39"/>
      <c r="G75" s="39"/>
      <c r="H75" s="39" t="s">
        <v>202</v>
      </c>
      <c r="I75" s="40">
        <v>44867</v>
      </c>
      <c r="J75" s="39"/>
      <c r="K75" s="39"/>
      <c r="L75" s="39" t="s">
        <v>249</v>
      </c>
      <c r="M75" s="39" t="s">
        <v>278</v>
      </c>
      <c r="N75" s="39" t="s">
        <v>294</v>
      </c>
      <c r="O75" s="41"/>
      <c r="P75" s="39" t="s">
        <v>43</v>
      </c>
      <c r="Q75" s="22">
        <v>2000</v>
      </c>
      <c r="R75" s="22"/>
      <c r="S75" s="22">
        <v>3440</v>
      </c>
    </row>
    <row r="76" spans="1:19" ht="12.75">
      <c r="A76" s="39"/>
      <c r="B76" s="39"/>
      <c r="C76" s="39"/>
      <c r="D76" s="39"/>
      <c r="E76" s="39"/>
      <c r="F76" s="39"/>
      <c r="G76" s="39"/>
      <c r="H76" s="39" t="s">
        <v>202</v>
      </c>
      <c r="I76" s="40">
        <v>44868</v>
      </c>
      <c r="J76" s="39"/>
      <c r="K76" s="39"/>
      <c r="L76" s="39" t="s">
        <v>253</v>
      </c>
      <c r="M76" s="39" t="s">
        <v>279</v>
      </c>
      <c r="N76" s="39" t="s">
        <v>295</v>
      </c>
      <c r="O76" s="41"/>
      <c r="P76" s="39" t="s">
        <v>43</v>
      </c>
      <c r="Q76" s="22">
        <v>800</v>
      </c>
      <c r="R76" s="22"/>
      <c r="S76" s="22">
        <v>4240</v>
      </c>
    </row>
    <row r="77" spans="1:19" ht="12.75">
      <c r="A77" s="39"/>
      <c r="B77" s="39"/>
      <c r="C77" s="39"/>
      <c r="D77" s="39"/>
      <c r="E77" s="39"/>
      <c r="F77" s="39"/>
      <c r="G77" s="39"/>
      <c r="H77" s="39" t="s">
        <v>202</v>
      </c>
      <c r="I77" s="40">
        <v>44870</v>
      </c>
      <c r="J77" s="39"/>
      <c r="K77" s="39"/>
      <c r="L77" s="39" t="s">
        <v>264</v>
      </c>
      <c r="M77" s="39" t="s">
        <v>280</v>
      </c>
      <c r="N77" s="39" t="s">
        <v>264</v>
      </c>
      <c r="O77" s="41"/>
      <c r="P77" s="39" t="s">
        <v>43</v>
      </c>
      <c r="Q77" s="36">
        <v>6000</v>
      </c>
      <c r="R77" s="22"/>
      <c r="S77" s="22">
        <v>10240</v>
      </c>
    </row>
    <row r="78" spans="1:19" ht="12.75">
      <c r="A78" s="39"/>
      <c r="B78" s="39"/>
      <c r="C78" s="39"/>
      <c r="D78" s="39"/>
      <c r="E78" s="39"/>
      <c r="F78" s="39"/>
      <c r="G78" s="39"/>
      <c r="H78" s="39" t="s">
        <v>202</v>
      </c>
      <c r="I78" s="40">
        <v>44875</v>
      </c>
      <c r="J78" s="39"/>
      <c r="K78" s="39"/>
      <c r="L78" s="39" t="s">
        <v>252</v>
      </c>
      <c r="M78" s="39" t="s">
        <v>281</v>
      </c>
      <c r="N78" s="39" t="s">
        <v>294</v>
      </c>
      <c r="O78" s="41"/>
      <c r="P78" s="39" t="s">
        <v>43</v>
      </c>
      <c r="Q78" s="22">
        <v>500</v>
      </c>
      <c r="R78" s="22"/>
      <c r="S78" s="22">
        <v>10740</v>
      </c>
    </row>
    <row r="79" spans="1:19" ht="12.75">
      <c r="A79" s="39"/>
      <c r="B79" s="39"/>
      <c r="C79" s="39"/>
      <c r="D79" s="39"/>
      <c r="E79" s="39"/>
      <c r="F79" s="39"/>
      <c r="G79" s="39"/>
      <c r="H79" s="39" t="s">
        <v>202</v>
      </c>
      <c r="I79" s="40">
        <v>44875</v>
      </c>
      <c r="J79" s="39" t="s">
        <v>228</v>
      </c>
      <c r="K79" s="39"/>
      <c r="L79" s="39" t="s">
        <v>264</v>
      </c>
      <c r="M79" s="39" t="s">
        <v>282</v>
      </c>
      <c r="N79" s="39" t="s">
        <v>294</v>
      </c>
      <c r="O79" s="41"/>
      <c r="P79" s="39" t="s">
        <v>43</v>
      </c>
      <c r="Q79" s="22">
        <v>2400</v>
      </c>
      <c r="R79" s="22"/>
      <c r="S79" s="22">
        <v>13140</v>
      </c>
    </row>
    <row r="80" spans="1:19" ht="12.75">
      <c r="A80" s="39"/>
      <c r="B80" s="39"/>
      <c r="C80" s="39"/>
      <c r="D80" s="39"/>
      <c r="E80" s="39"/>
      <c r="F80" s="39"/>
      <c r="G80" s="39"/>
      <c r="H80" s="39" t="s">
        <v>202</v>
      </c>
      <c r="I80" s="40">
        <v>44876</v>
      </c>
      <c r="J80" s="39"/>
      <c r="K80" s="39"/>
      <c r="L80" s="39" t="s">
        <v>261</v>
      </c>
      <c r="M80" s="39" t="s">
        <v>280</v>
      </c>
      <c r="N80" s="39" t="s">
        <v>295</v>
      </c>
      <c r="O80" s="41"/>
      <c r="P80" s="39" t="s">
        <v>43</v>
      </c>
      <c r="Q80" s="22">
        <v>150</v>
      </c>
      <c r="R80" s="22"/>
      <c r="S80" s="22">
        <v>13290</v>
      </c>
    </row>
    <row r="81" spans="1:19" ht="12.75">
      <c r="A81" s="39"/>
      <c r="B81" s="39"/>
      <c r="C81" s="39"/>
      <c r="D81" s="39"/>
      <c r="E81" s="39"/>
      <c r="F81" s="39"/>
      <c r="G81" s="39"/>
      <c r="H81" s="39" t="s">
        <v>202</v>
      </c>
      <c r="I81" s="40">
        <v>44878</v>
      </c>
      <c r="J81" s="39"/>
      <c r="K81" s="39"/>
      <c r="L81" s="39" t="s">
        <v>249</v>
      </c>
      <c r="M81" s="39" t="s">
        <v>278</v>
      </c>
      <c r="N81" s="39" t="s">
        <v>294</v>
      </c>
      <c r="O81" s="41"/>
      <c r="P81" s="39" t="s">
        <v>43</v>
      </c>
      <c r="Q81" s="22">
        <v>5700</v>
      </c>
      <c r="R81" s="22"/>
      <c r="S81" s="22">
        <v>18990</v>
      </c>
    </row>
    <row r="82" spans="1:19" ht="12.75">
      <c r="A82" s="39"/>
      <c r="B82" s="39"/>
      <c r="C82" s="39"/>
      <c r="D82" s="39"/>
      <c r="E82" s="39"/>
      <c r="F82" s="39"/>
      <c r="G82" s="39"/>
      <c r="H82" s="39" t="s">
        <v>202</v>
      </c>
      <c r="I82" s="40">
        <v>44879</v>
      </c>
      <c r="J82" s="39"/>
      <c r="K82" s="39"/>
      <c r="L82" s="39" t="s">
        <v>264</v>
      </c>
      <c r="M82" s="39" t="s">
        <v>277</v>
      </c>
      <c r="N82" s="39" t="s">
        <v>294</v>
      </c>
      <c r="O82" s="41"/>
      <c r="P82" s="39" t="s">
        <v>43</v>
      </c>
      <c r="Q82" s="22">
        <v>950</v>
      </c>
      <c r="R82" s="22"/>
      <c r="S82" s="22">
        <v>19940</v>
      </c>
    </row>
    <row r="83" spans="1:19" ht="12.75">
      <c r="A83" s="39"/>
      <c r="B83" s="39"/>
      <c r="C83" s="39"/>
      <c r="D83" s="39"/>
      <c r="E83" s="39"/>
      <c r="F83" s="39"/>
      <c r="G83" s="39"/>
      <c r="H83" s="39" t="s">
        <v>202</v>
      </c>
      <c r="I83" s="40">
        <v>44885</v>
      </c>
      <c r="J83" s="39"/>
      <c r="K83" s="39"/>
      <c r="L83" s="39" t="s">
        <v>263</v>
      </c>
      <c r="M83" s="39" t="s">
        <v>279</v>
      </c>
      <c r="N83" s="39" t="s">
        <v>295</v>
      </c>
      <c r="O83" s="41"/>
      <c r="P83" s="39" t="s">
        <v>43</v>
      </c>
      <c r="Q83" s="22">
        <v>1000</v>
      </c>
      <c r="R83" s="22"/>
      <c r="S83" s="22">
        <v>20940</v>
      </c>
    </row>
    <row r="84" spans="1:19" ht="12.75">
      <c r="A84" s="39"/>
      <c r="B84" s="39"/>
      <c r="C84" s="39"/>
      <c r="D84" s="39"/>
      <c r="E84" s="39"/>
      <c r="F84" s="39"/>
      <c r="G84" s="39"/>
      <c r="H84" s="39" t="s">
        <v>202</v>
      </c>
      <c r="I84" s="40">
        <v>44889</v>
      </c>
      <c r="J84" s="39"/>
      <c r="K84" s="39"/>
      <c r="L84" s="39" t="s">
        <v>258</v>
      </c>
      <c r="M84" s="39" t="s">
        <v>281</v>
      </c>
      <c r="N84" s="39" t="s">
        <v>295</v>
      </c>
      <c r="O84" s="41"/>
      <c r="P84" s="39" t="s">
        <v>43</v>
      </c>
      <c r="Q84" s="22">
        <v>900</v>
      </c>
      <c r="R84" s="22"/>
      <c r="S84" s="22">
        <v>21840</v>
      </c>
    </row>
    <row r="85" spans="1:19" ht="12.75">
      <c r="A85" s="39"/>
      <c r="B85" s="39"/>
      <c r="C85" s="39"/>
      <c r="D85" s="39"/>
      <c r="E85" s="39"/>
      <c r="F85" s="39"/>
      <c r="G85" s="39"/>
      <c r="H85" s="39" t="s">
        <v>202</v>
      </c>
      <c r="I85" s="40">
        <v>44889</v>
      </c>
      <c r="J85" s="39"/>
      <c r="K85" s="39"/>
      <c r="L85" s="39" t="s">
        <v>264</v>
      </c>
      <c r="M85" s="39" t="s">
        <v>282</v>
      </c>
      <c r="N85" s="39" t="s">
        <v>264</v>
      </c>
      <c r="O85" s="41"/>
      <c r="P85" s="39" t="s">
        <v>43</v>
      </c>
      <c r="Q85" s="22">
        <v>1200</v>
      </c>
      <c r="R85" s="22"/>
      <c r="S85" s="22">
        <v>23040</v>
      </c>
    </row>
    <row r="86" spans="1:19" ht="12.75">
      <c r="A86" s="39"/>
      <c r="B86" s="39"/>
      <c r="C86" s="39"/>
      <c r="D86" s="39"/>
      <c r="E86" s="39"/>
      <c r="F86" s="39"/>
      <c r="G86" s="39"/>
      <c r="H86" s="39" t="s">
        <v>202</v>
      </c>
      <c r="I86" s="40">
        <v>44893</v>
      </c>
      <c r="J86" s="39"/>
      <c r="K86" s="39"/>
      <c r="L86" s="39" t="s">
        <v>258</v>
      </c>
      <c r="M86" s="39" t="s">
        <v>279</v>
      </c>
      <c r="N86" s="39" t="s">
        <v>295</v>
      </c>
      <c r="O86" s="41"/>
      <c r="P86" s="39" t="s">
        <v>43</v>
      </c>
      <c r="Q86" s="22">
        <v>700</v>
      </c>
      <c r="R86" s="22"/>
      <c r="S86" s="22">
        <v>23740</v>
      </c>
    </row>
    <row r="87" spans="1:19" ht="12.75">
      <c r="A87" s="39"/>
      <c r="B87" s="39"/>
      <c r="C87" s="39"/>
      <c r="D87" s="39"/>
      <c r="E87" s="39"/>
      <c r="F87" s="39"/>
      <c r="G87" s="39"/>
      <c r="H87" s="39" t="s">
        <v>202</v>
      </c>
      <c r="I87" s="40">
        <v>44894</v>
      </c>
      <c r="J87" s="39" t="s">
        <v>229</v>
      </c>
      <c r="K87" s="39"/>
      <c r="L87" s="39" t="s">
        <v>254</v>
      </c>
      <c r="M87" s="39" t="s">
        <v>283</v>
      </c>
      <c r="N87" s="39" t="s">
        <v>295</v>
      </c>
      <c r="O87" s="41"/>
      <c r="P87" s="39" t="s">
        <v>43</v>
      </c>
      <c r="Q87" s="22">
        <v>1250</v>
      </c>
      <c r="R87" s="22"/>
      <c r="S87" s="22">
        <v>24990</v>
      </c>
    </row>
    <row r="88" spans="1:19" ht="12.75">
      <c r="A88" s="39"/>
      <c r="B88" s="39"/>
      <c r="C88" s="39"/>
      <c r="D88" s="39"/>
      <c r="E88" s="39"/>
      <c r="F88" s="39"/>
      <c r="G88" s="39"/>
      <c r="H88" s="39" t="s">
        <v>202</v>
      </c>
      <c r="I88" s="40">
        <v>44895</v>
      </c>
      <c r="J88" s="39"/>
      <c r="K88" s="39"/>
      <c r="L88" s="39" t="s">
        <v>252</v>
      </c>
      <c r="M88" s="39" t="s">
        <v>276</v>
      </c>
      <c r="N88" s="39" t="s">
        <v>294</v>
      </c>
      <c r="O88" s="41"/>
      <c r="P88" s="39" t="s">
        <v>43</v>
      </c>
      <c r="Q88" s="22">
        <v>1500</v>
      </c>
      <c r="R88" s="22"/>
      <c r="S88" s="22">
        <v>26490</v>
      </c>
    </row>
    <row r="89" spans="1:19" ht="13.5" thickBot="1">
      <c r="A89" s="39"/>
      <c r="B89" s="39"/>
      <c r="C89" s="39"/>
      <c r="D89" s="39"/>
      <c r="E89" s="39"/>
      <c r="F89" s="39"/>
      <c r="G89" s="39"/>
      <c r="H89" s="39" t="s">
        <v>202</v>
      </c>
      <c r="I89" s="40">
        <v>44895</v>
      </c>
      <c r="J89" s="39"/>
      <c r="K89" s="39"/>
      <c r="L89" s="39" t="s">
        <v>254</v>
      </c>
      <c r="M89" s="39" t="s">
        <v>276</v>
      </c>
      <c r="N89" s="39" t="s">
        <v>295</v>
      </c>
      <c r="O89" s="41"/>
      <c r="P89" s="39" t="s">
        <v>43</v>
      </c>
      <c r="Q89" s="31">
        <v>500</v>
      </c>
      <c r="R89" s="31"/>
      <c r="S89" s="31">
        <v>26990</v>
      </c>
    </row>
    <row r="90" spans="1:19" ht="12.75">
      <c r="A90" s="39"/>
      <c r="B90" s="39"/>
      <c r="C90" s="39"/>
      <c r="D90" s="39"/>
      <c r="E90" s="39"/>
      <c r="F90" s="39" t="s">
        <v>181</v>
      </c>
      <c r="G90" s="39"/>
      <c r="H90" s="39"/>
      <c r="I90" s="40"/>
      <c r="J90" s="39"/>
      <c r="K90" s="39"/>
      <c r="L90" s="39"/>
      <c r="M90" s="39"/>
      <c r="N90" s="39"/>
      <c r="O90" s="39"/>
      <c r="P90" s="39"/>
      <c r="Q90" s="22">
        <f>ROUND(SUM(Q72:Q89),5)</f>
        <v>26990</v>
      </c>
      <c r="R90" s="22">
        <f>ROUND(SUM(R72:R89),5)</f>
        <v>0</v>
      </c>
      <c r="S90" s="22">
        <f>S89</f>
        <v>26990</v>
      </c>
    </row>
    <row r="91" spans="1:19" ht="12.75">
      <c r="A91" s="16"/>
      <c r="B91" s="16"/>
      <c r="C91" s="16"/>
      <c r="D91" s="16"/>
      <c r="E91" s="16"/>
      <c r="F91" s="16" t="s">
        <v>124</v>
      </c>
      <c r="G91" s="16"/>
      <c r="H91" s="16"/>
      <c r="I91" s="37"/>
      <c r="J91" s="16"/>
      <c r="K91" s="16"/>
      <c r="L91" s="16"/>
      <c r="M91" s="16"/>
      <c r="N91" s="16"/>
      <c r="O91" s="16"/>
      <c r="P91" s="16"/>
      <c r="Q91" s="38"/>
      <c r="R91" s="38"/>
      <c r="S91" s="38"/>
    </row>
    <row r="92" spans="7:19" ht="13.5" thickBot="1">
      <c r="G92" s="39"/>
      <c r="H92" s="39" t="s">
        <v>205</v>
      </c>
      <c r="I92" s="40">
        <v>44872</v>
      </c>
      <c r="J92" s="39" t="s">
        <v>230</v>
      </c>
      <c r="K92" s="39"/>
      <c r="L92" s="39" t="s">
        <v>265</v>
      </c>
      <c r="M92" s="39" t="s">
        <v>284</v>
      </c>
      <c r="N92" s="39" t="s">
        <v>264</v>
      </c>
      <c r="O92" s="41"/>
      <c r="P92" s="39" t="s">
        <v>27</v>
      </c>
      <c r="Q92" s="23"/>
      <c r="R92" s="23">
        <v>106.4</v>
      </c>
      <c r="S92" s="23">
        <v>-106.4</v>
      </c>
    </row>
    <row r="93" spans="1:19" ht="13.5" thickBot="1">
      <c r="A93" s="39"/>
      <c r="B93" s="39"/>
      <c r="C93" s="39"/>
      <c r="D93" s="39"/>
      <c r="E93" s="39"/>
      <c r="F93" s="39" t="s">
        <v>182</v>
      </c>
      <c r="G93" s="39"/>
      <c r="H93" s="39"/>
      <c r="I93" s="40"/>
      <c r="J93" s="39"/>
      <c r="K93" s="39"/>
      <c r="L93" s="39"/>
      <c r="M93" s="39"/>
      <c r="N93" s="39"/>
      <c r="O93" s="39"/>
      <c r="P93" s="39"/>
      <c r="Q93" s="33">
        <f>ROUND(SUM(Q91:Q92),5)</f>
        <v>0</v>
      </c>
      <c r="R93" s="33">
        <f>ROUND(SUM(R91:R92),5)</f>
        <v>106.4</v>
      </c>
      <c r="S93" s="33">
        <f>S92</f>
        <v>-106.4</v>
      </c>
    </row>
    <row r="94" spans="1:19" ht="13.5" thickBot="1">
      <c r="A94" s="39"/>
      <c r="B94" s="39"/>
      <c r="C94" s="39"/>
      <c r="D94" s="39"/>
      <c r="E94" s="39" t="s">
        <v>125</v>
      </c>
      <c r="F94" s="39"/>
      <c r="G94" s="39"/>
      <c r="H94" s="39"/>
      <c r="I94" s="40"/>
      <c r="J94" s="39"/>
      <c r="K94" s="39"/>
      <c r="L94" s="39"/>
      <c r="M94" s="39"/>
      <c r="N94" s="39"/>
      <c r="O94" s="39"/>
      <c r="P94" s="39"/>
      <c r="Q94" s="33">
        <f>ROUND(Q56+Q68+Q71+Q90+Q93,5)</f>
        <v>37093.79</v>
      </c>
      <c r="R94" s="33">
        <f>ROUND(R56+R68+R71+R90+R93,5)</f>
        <v>106.4</v>
      </c>
      <c r="S94" s="33">
        <f>ROUND(S56+S68+S71+S90+S93,5)</f>
        <v>36987.39</v>
      </c>
    </row>
    <row r="95" spans="1:19" ht="13.5" thickBot="1">
      <c r="A95" s="39"/>
      <c r="B95" s="39"/>
      <c r="C95" s="39"/>
      <c r="D95" s="39" t="s">
        <v>126</v>
      </c>
      <c r="E95" s="39"/>
      <c r="F95" s="39"/>
      <c r="G95" s="39"/>
      <c r="H95" s="39"/>
      <c r="I95" s="40"/>
      <c r="J95" s="39"/>
      <c r="K95" s="39"/>
      <c r="L95" s="39"/>
      <c r="M95" s="39"/>
      <c r="N95" s="39"/>
      <c r="O95" s="39"/>
      <c r="P95" s="39"/>
      <c r="Q95" s="32">
        <f>ROUND(Q52+Q94,5)</f>
        <v>39220.95</v>
      </c>
      <c r="R95" s="32">
        <f>ROUND(R52+R94,5)</f>
        <v>106.4</v>
      </c>
      <c r="S95" s="32">
        <f>ROUND(S52+S94,5)</f>
        <v>39114.55</v>
      </c>
    </row>
    <row r="96" spans="1:19" ht="12.75">
      <c r="A96" s="39"/>
      <c r="B96" s="39"/>
      <c r="C96" s="39" t="s">
        <v>127</v>
      </c>
      <c r="D96" s="39"/>
      <c r="E96" s="39"/>
      <c r="F96" s="39"/>
      <c r="G96" s="39"/>
      <c r="H96" s="39"/>
      <c r="I96" s="40"/>
      <c r="J96" s="39"/>
      <c r="K96" s="39"/>
      <c r="L96" s="39"/>
      <c r="M96" s="39"/>
      <c r="N96" s="39"/>
      <c r="O96" s="39"/>
      <c r="P96" s="39"/>
      <c r="Q96" s="22">
        <f>ROUND(Q47+Q95,5)</f>
        <v>39220.95</v>
      </c>
      <c r="R96" s="22">
        <f>ROUND(R47+R95,5)</f>
        <v>67881.9</v>
      </c>
      <c r="S96" s="22">
        <f>ROUND(S47-S95,5)</f>
        <v>28660.95</v>
      </c>
    </row>
    <row r="97" spans="1:19" ht="12.75">
      <c r="A97" s="16"/>
      <c r="B97" s="16"/>
      <c r="C97" s="16"/>
      <c r="D97" s="16" t="s">
        <v>128</v>
      </c>
      <c r="E97" s="16"/>
      <c r="F97" s="16"/>
      <c r="G97" s="16"/>
      <c r="H97" s="16"/>
      <c r="I97" s="37"/>
      <c r="J97" s="16"/>
      <c r="K97" s="16"/>
      <c r="L97" s="16"/>
      <c r="M97" s="16"/>
      <c r="N97" s="16"/>
      <c r="O97" s="16"/>
      <c r="P97" s="16"/>
      <c r="Q97" s="38"/>
      <c r="R97" s="38"/>
      <c r="S97" s="38"/>
    </row>
    <row r="98" spans="1:19" ht="12.75">
      <c r="A98" s="16"/>
      <c r="B98" s="16"/>
      <c r="C98" s="16"/>
      <c r="D98" s="16"/>
      <c r="E98" s="16" t="s">
        <v>129</v>
      </c>
      <c r="F98" s="16"/>
      <c r="G98" s="16"/>
      <c r="H98" s="16"/>
      <c r="I98" s="37"/>
      <c r="J98" s="16"/>
      <c r="K98" s="16"/>
      <c r="L98" s="16"/>
      <c r="M98" s="16"/>
      <c r="N98" s="16"/>
      <c r="O98" s="16"/>
      <c r="P98" s="16"/>
      <c r="Q98" s="38"/>
      <c r="R98" s="38"/>
      <c r="S98" s="38"/>
    </row>
    <row r="99" spans="1:19" ht="12.75">
      <c r="A99" s="16"/>
      <c r="B99" s="16"/>
      <c r="C99" s="16"/>
      <c r="D99" s="16"/>
      <c r="E99" s="16"/>
      <c r="F99" s="16" t="s">
        <v>130</v>
      </c>
      <c r="G99" s="16"/>
      <c r="H99" s="16"/>
      <c r="I99" s="37"/>
      <c r="J99" s="16"/>
      <c r="K99" s="16"/>
      <c r="L99" s="16"/>
      <c r="M99" s="16"/>
      <c r="N99" s="16"/>
      <c r="O99" s="16"/>
      <c r="P99" s="16"/>
      <c r="Q99" s="38"/>
      <c r="R99" s="38"/>
      <c r="S99" s="38"/>
    </row>
    <row r="100" spans="1:19" ht="12.75">
      <c r="A100" s="39"/>
      <c r="B100" s="39"/>
      <c r="C100" s="39"/>
      <c r="D100" s="39"/>
      <c r="E100" s="39"/>
      <c r="F100" s="39"/>
      <c r="G100" s="39"/>
      <c r="H100" s="39" t="s">
        <v>204</v>
      </c>
      <c r="I100" s="40">
        <v>44869</v>
      </c>
      <c r="J100" s="39"/>
      <c r="K100" s="39"/>
      <c r="L100" s="39" t="s">
        <v>266</v>
      </c>
      <c r="M100" s="39"/>
      <c r="N100" s="39" t="s">
        <v>266</v>
      </c>
      <c r="O100" s="41"/>
      <c r="P100" s="39" t="s">
        <v>45</v>
      </c>
      <c r="Q100" s="22">
        <v>67.23</v>
      </c>
      <c r="R100" s="22"/>
      <c r="S100" s="22">
        <v>67.23</v>
      </c>
    </row>
    <row r="101" spans="1:19" ht="12.75">
      <c r="A101" s="39"/>
      <c r="B101" s="39"/>
      <c r="C101" s="39"/>
      <c r="D101" s="39"/>
      <c r="E101" s="39"/>
      <c r="F101" s="39"/>
      <c r="G101" s="39"/>
      <c r="H101" s="39" t="s">
        <v>204</v>
      </c>
      <c r="I101" s="40">
        <v>44882</v>
      </c>
      <c r="J101" s="39"/>
      <c r="K101" s="39"/>
      <c r="L101" s="39" t="s">
        <v>266</v>
      </c>
      <c r="M101" s="39"/>
      <c r="N101" s="39" t="s">
        <v>266</v>
      </c>
      <c r="O101" s="41"/>
      <c r="P101" s="39" t="s">
        <v>45</v>
      </c>
      <c r="Q101" s="22">
        <v>26.1</v>
      </c>
      <c r="R101" s="22"/>
      <c r="S101" s="22">
        <v>93.33</v>
      </c>
    </row>
    <row r="102" spans="1:19" ht="13.5" thickBot="1">
      <c r="A102" s="39"/>
      <c r="B102" s="39"/>
      <c r="C102" s="39"/>
      <c r="D102" s="39"/>
      <c r="E102" s="39"/>
      <c r="F102" s="39"/>
      <c r="G102" s="39"/>
      <c r="H102" s="39" t="s">
        <v>204</v>
      </c>
      <c r="I102" s="40">
        <v>44890</v>
      </c>
      <c r="J102" s="39"/>
      <c r="K102" s="39"/>
      <c r="L102" s="39" t="s">
        <v>266</v>
      </c>
      <c r="M102" s="39"/>
      <c r="N102" s="39" t="s">
        <v>266</v>
      </c>
      <c r="O102" s="41"/>
      <c r="P102" s="39" t="s">
        <v>45</v>
      </c>
      <c r="Q102" s="31">
        <v>18.47</v>
      </c>
      <c r="R102" s="31"/>
      <c r="S102" s="31">
        <v>111.8</v>
      </c>
    </row>
    <row r="103" spans="1:19" ht="12.75">
      <c r="A103" s="39"/>
      <c r="B103" s="39"/>
      <c r="C103" s="39"/>
      <c r="D103" s="39"/>
      <c r="E103" s="39"/>
      <c r="F103" s="39" t="s">
        <v>183</v>
      </c>
      <c r="G103" s="39"/>
      <c r="H103" s="39"/>
      <c r="I103" s="40"/>
      <c r="J103" s="39"/>
      <c r="K103" s="39"/>
      <c r="L103" s="39"/>
      <c r="M103" s="39"/>
      <c r="N103" s="39"/>
      <c r="O103" s="39"/>
      <c r="P103" s="39"/>
      <c r="Q103" s="22">
        <f>ROUND(SUM(Q99:Q102),5)</f>
        <v>111.8</v>
      </c>
      <c r="R103" s="22">
        <f>ROUND(SUM(R99:R102),5)</f>
        <v>0</v>
      </c>
      <c r="S103" s="22">
        <f>S102</f>
        <v>111.8</v>
      </c>
    </row>
    <row r="104" spans="1:19" ht="12.75">
      <c r="A104" s="16"/>
      <c r="B104" s="16"/>
      <c r="C104" s="16"/>
      <c r="D104" s="16"/>
      <c r="E104" s="16"/>
      <c r="F104" s="16" t="s">
        <v>131</v>
      </c>
      <c r="G104" s="16"/>
      <c r="H104" s="16"/>
      <c r="I104" s="37"/>
      <c r="J104" s="16"/>
      <c r="K104" s="16"/>
      <c r="L104" s="16"/>
      <c r="M104" s="16"/>
      <c r="N104" s="16"/>
      <c r="O104" s="16"/>
      <c r="P104" s="16"/>
      <c r="Q104" s="38"/>
      <c r="R104" s="38"/>
      <c r="S104" s="38"/>
    </row>
    <row r="105" spans="7:19" ht="13.5" thickBot="1">
      <c r="G105" s="39"/>
      <c r="H105" s="39" t="s">
        <v>203</v>
      </c>
      <c r="I105" s="40">
        <v>44895</v>
      </c>
      <c r="J105" s="39" t="s">
        <v>231</v>
      </c>
      <c r="K105" s="39"/>
      <c r="L105" s="39" t="s">
        <v>266</v>
      </c>
      <c r="M105" s="39" t="s">
        <v>285</v>
      </c>
      <c r="N105" s="39" t="s">
        <v>266</v>
      </c>
      <c r="O105" s="41"/>
      <c r="P105" s="39" t="s">
        <v>27</v>
      </c>
      <c r="Q105" s="23">
        <v>218</v>
      </c>
      <c r="R105" s="23"/>
      <c r="S105" s="23">
        <v>218</v>
      </c>
    </row>
    <row r="106" spans="1:19" ht="13.5" thickBot="1">
      <c r="A106" s="39"/>
      <c r="B106" s="39"/>
      <c r="C106" s="39"/>
      <c r="D106" s="39"/>
      <c r="E106" s="39"/>
      <c r="F106" s="39" t="s">
        <v>184</v>
      </c>
      <c r="G106" s="39"/>
      <c r="H106" s="39"/>
      <c r="I106" s="40"/>
      <c r="J106" s="39"/>
      <c r="K106" s="39"/>
      <c r="L106" s="39"/>
      <c r="M106" s="39"/>
      <c r="N106" s="39"/>
      <c r="O106" s="39"/>
      <c r="P106" s="39"/>
      <c r="Q106" s="32">
        <f>ROUND(SUM(Q104:Q105),5)</f>
        <v>218</v>
      </c>
      <c r="R106" s="32">
        <f>ROUND(SUM(R104:R105),5)</f>
        <v>0</v>
      </c>
      <c r="S106" s="32">
        <f>S105</f>
        <v>218</v>
      </c>
    </row>
    <row r="107" spans="1:19" ht="12.75">
      <c r="A107" s="39"/>
      <c r="B107" s="39"/>
      <c r="C107" s="39"/>
      <c r="D107" s="39"/>
      <c r="E107" s="39" t="s">
        <v>132</v>
      </c>
      <c r="F107" s="39"/>
      <c r="G107" s="39"/>
      <c r="H107" s="39"/>
      <c r="I107" s="40"/>
      <c r="J107" s="39"/>
      <c r="K107" s="39"/>
      <c r="L107" s="39"/>
      <c r="M107" s="39"/>
      <c r="N107" s="39"/>
      <c r="O107" s="39"/>
      <c r="P107" s="39"/>
      <c r="Q107" s="22">
        <f>ROUND(Q103+Q106,5)</f>
        <v>329.8</v>
      </c>
      <c r="R107" s="22">
        <f>ROUND(R103+R106,5)</f>
        <v>0</v>
      </c>
      <c r="S107" s="22">
        <f>ROUND(S103+S106,5)</f>
        <v>329.8</v>
      </c>
    </row>
    <row r="108" spans="1:19" ht="12.75">
      <c r="A108" s="16"/>
      <c r="B108" s="16"/>
      <c r="C108" s="16"/>
      <c r="D108" s="16"/>
      <c r="E108" s="16" t="s">
        <v>84</v>
      </c>
      <c r="F108" s="16"/>
      <c r="G108" s="16"/>
      <c r="H108" s="16"/>
      <c r="I108" s="37"/>
      <c r="J108" s="16"/>
      <c r="K108" s="16"/>
      <c r="L108" s="16"/>
      <c r="M108" s="16"/>
      <c r="N108" s="16"/>
      <c r="O108" s="16"/>
      <c r="P108" s="16"/>
      <c r="Q108" s="38"/>
      <c r="R108" s="38"/>
      <c r="S108" s="38"/>
    </row>
    <row r="109" spans="7:19" ht="13.5" thickBot="1">
      <c r="G109" s="39"/>
      <c r="H109" s="39" t="s">
        <v>203</v>
      </c>
      <c r="I109" s="40">
        <v>44881</v>
      </c>
      <c r="J109" s="39" t="s">
        <v>232</v>
      </c>
      <c r="K109" s="39"/>
      <c r="L109" s="39" t="s">
        <v>266</v>
      </c>
      <c r="M109" s="39" t="s">
        <v>286</v>
      </c>
      <c r="N109" s="39" t="s">
        <v>266</v>
      </c>
      <c r="O109" s="41"/>
      <c r="P109" s="39" t="s">
        <v>27</v>
      </c>
      <c r="Q109" s="31">
        <v>12.5</v>
      </c>
      <c r="R109" s="31"/>
      <c r="S109" s="31">
        <v>12.5</v>
      </c>
    </row>
    <row r="110" spans="1:19" ht="12.75">
      <c r="A110" s="39"/>
      <c r="B110" s="39"/>
      <c r="C110" s="39"/>
      <c r="D110" s="39"/>
      <c r="E110" s="39" t="s">
        <v>185</v>
      </c>
      <c r="F110" s="39"/>
      <c r="G110" s="39"/>
      <c r="H110" s="39"/>
      <c r="I110" s="40"/>
      <c r="J110" s="39"/>
      <c r="K110" s="39"/>
      <c r="L110" s="39"/>
      <c r="M110" s="39"/>
      <c r="N110" s="39"/>
      <c r="O110" s="39"/>
      <c r="P110" s="39"/>
      <c r="Q110" s="22">
        <f>ROUND(SUM(Q108:Q109),5)</f>
        <v>12.5</v>
      </c>
      <c r="R110" s="22">
        <f>ROUND(SUM(R108:R109),5)</f>
        <v>0</v>
      </c>
      <c r="S110" s="22">
        <f>S109</f>
        <v>12.5</v>
      </c>
    </row>
    <row r="111" spans="1:19" ht="12.75">
      <c r="A111" s="16"/>
      <c r="B111" s="16"/>
      <c r="C111" s="16"/>
      <c r="D111" s="16"/>
      <c r="E111" s="16" t="s">
        <v>133</v>
      </c>
      <c r="F111" s="16"/>
      <c r="G111" s="16"/>
      <c r="H111" s="16"/>
      <c r="I111" s="37"/>
      <c r="J111" s="16"/>
      <c r="K111" s="16"/>
      <c r="L111" s="16"/>
      <c r="M111" s="16"/>
      <c r="N111" s="16"/>
      <c r="O111" s="16"/>
      <c r="P111" s="16"/>
      <c r="Q111" s="38"/>
      <c r="R111" s="38"/>
      <c r="S111" s="38"/>
    </row>
    <row r="112" spans="1:19" ht="12.75">
      <c r="A112" s="16"/>
      <c r="B112" s="16"/>
      <c r="C112" s="16"/>
      <c r="D112" s="16"/>
      <c r="E112" s="16"/>
      <c r="F112" s="16" t="s">
        <v>134</v>
      </c>
      <c r="G112" s="16"/>
      <c r="H112" s="16"/>
      <c r="I112" s="37"/>
      <c r="J112" s="16"/>
      <c r="K112" s="16"/>
      <c r="L112" s="16"/>
      <c r="M112" s="16"/>
      <c r="N112" s="16"/>
      <c r="O112" s="16"/>
      <c r="P112" s="16"/>
      <c r="Q112" s="38"/>
      <c r="R112" s="38"/>
      <c r="S112" s="38"/>
    </row>
    <row r="113" spans="1:19" ht="12.75">
      <c r="A113" s="39"/>
      <c r="B113" s="39"/>
      <c r="C113" s="39"/>
      <c r="D113" s="39"/>
      <c r="E113" s="39"/>
      <c r="F113" s="39"/>
      <c r="G113" s="39"/>
      <c r="H113" s="39" t="s">
        <v>203</v>
      </c>
      <c r="I113" s="40">
        <v>44880</v>
      </c>
      <c r="J113" s="39" t="s">
        <v>233</v>
      </c>
      <c r="K113" s="39"/>
      <c r="L113" s="39" t="s">
        <v>266</v>
      </c>
      <c r="M113" s="39"/>
      <c r="N113" s="39" t="s">
        <v>266</v>
      </c>
      <c r="O113" s="41"/>
      <c r="P113" s="39" t="s">
        <v>27</v>
      </c>
      <c r="Q113" s="22">
        <v>50</v>
      </c>
      <c r="R113" s="22"/>
      <c r="S113" s="22">
        <v>50</v>
      </c>
    </row>
    <row r="114" spans="1:19" ht="13.5" thickBot="1">
      <c r="A114" s="39"/>
      <c r="B114" s="39"/>
      <c r="C114" s="39"/>
      <c r="D114" s="39"/>
      <c r="E114" s="39"/>
      <c r="F114" s="39"/>
      <c r="G114" s="39"/>
      <c r="H114" s="39" t="s">
        <v>206</v>
      </c>
      <c r="I114" s="40">
        <v>44895</v>
      </c>
      <c r="J114" s="39" t="s">
        <v>234</v>
      </c>
      <c r="K114" s="39"/>
      <c r="L114" s="39" t="s">
        <v>266</v>
      </c>
      <c r="M114" s="39" t="s">
        <v>287</v>
      </c>
      <c r="N114" s="39" t="s">
        <v>266</v>
      </c>
      <c r="O114" s="41"/>
      <c r="P114" s="39" t="s">
        <v>34</v>
      </c>
      <c r="Q114" s="31">
        <v>32.06</v>
      </c>
      <c r="R114" s="31"/>
      <c r="S114" s="31">
        <v>82.06</v>
      </c>
    </row>
    <row r="115" spans="1:19" ht="12.75">
      <c r="A115" s="39"/>
      <c r="B115" s="39"/>
      <c r="C115" s="39"/>
      <c r="D115" s="39"/>
      <c r="E115" s="39"/>
      <c r="F115" s="39" t="s">
        <v>186</v>
      </c>
      <c r="G115" s="39"/>
      <c r="H115" s="39"/>
      <c r="I115" s="40"/>
      <c r="J115" s="39"/>
      <c r="K115" s="39"/>
      <c r="L115" s="39"/>
      <c r="M115" s="39"/>
      <c r="N115" s="39"/>
      <c r="O115" s="39"/>
      <c r="P115" s="39"/>
      <c r="Q115" s="22">
        <f>ROUND(SUM(Q112:Q114),5)</f>
        <v>82.06</v>
      </c>
      <c r="R115" s="22">
        <f>ROUND(SUM(R112:R114),5)</f>
        <v>0</v>
      </c>
      <c r="S115" s="22">
        <f>S114</f>
        <v>82.06</v>
      </c>
    </row>
    <row r="116" spans="1:19" ht="12.75">
      <c r="A116" s="16"/>
      <c r="B116" s="16"/>
      <c r="C116" s="16"/>
      <c r="D116" s="16"/>
      <c r="E116" s="16"/>
      <c r="F116" s="16" t="s">
        <v>135</v>
      </c>
      <c r="G116" s="16"/>
      <c r="H116" s="16"/>
      <c r="I116" s="37"/>
      <c r="J116" s="16"/>
      <c r="K116" s="16"/>
      <c r="L116" s="16"/>
      <c r="M116" s="16"/>
      <c r="N116" s="16"/>
      <c r="O116" s="16"/>
      <c r="P116" s="16"/>
      <c r="Q116" s="38"/>
      <c r="R116" s="38"/>
      <c r="S116" s="38"/>
    </row>
    <row r="117" spans="1:19" ht="12.75">
      <c r="A117" s="39"/>
      <c r="B117" s="39"/>
      <c r="C117" s="39"/>
      <c r="D117" s="39"/>
      <c r="E117" s="39"/>
      <c r="F117" s="39"/>
      <c r="G117" s="39"/>
      <c r="H117" s="39" t="s">
        <v>203</v>
      </c>
      <c r="I117" s="40">
        <v>44880</v>
      </c>
      <c r="J117" s="39" t="s">
        <v>233</v>
      </c>
      <c r="K117" s="39"/>
      <c r="L117" s="39" t="s">
        <v>266</v>
      </c>
      <c r="M117" s="39"/>
      <c r="N117" s="39" t="s">
        <v>266</v>
      </c>
      <c r="O117" s="41"/>
      <c r="P117" s="39" t="s">
        <v>27</v>
      </c>
      <c r="Q117" s="22">
        <v>350</v>
      </c>
      <c r="R117" s="22"/>
      <c r="S117" s="22">
        <v>350</v>
      </c>
    </row>
    <row r="118" spans="1:19" ht="12.75">
      <c r="A118" s="39"/>
      <c r="B118" s="39"/>
      <c r="C118" s="39"/>
      <c r="D118" s="39"/>
      <c r="E118" s="39"/>
      <c r="F118" s="39"/>
      <c r="G118" s="39"/>
      <c r="H118" s="39" t="s">
        <v>206</v>
      </c>
      <c r="I118" s="40">
        <v>44895</v>
      </c>
      <c r="J118" s="39" t="s">
        <v>235</v>
      </c>
      <c r="K118" s="39"/>
      <c r="L118" s="39" t="s">
        <v>266</v>
      </c>
      <c r="M118" s="39" t="s">
        <v>288</v>
      </c>
      <c r="N118" s="39" t="s">
        <v>266</v>
      </c>
      <c r="O118" s="41"/>
      <c r="P118" s="39" t="s">
        <v>34</v>
      </c>
      <c r="Q118" s="22">
        <v>148.83</v>
      </c>
      <c r="R118" s="22"/>
      <c r="S118" s="22">
        <v>498.83</v>
      </c>
    </row>
    <row r="119" spans="1:19" ht="13.5" thickBot="1">
      <c r="A119" s="39"/>
      <c r="B119" s="39"/>
      <c r="C119" s="39"/>
      <c r="D119" s="39"/>
      <c r="E119" s="39"/>
      <c r="F119" s="39"/>
      <c r="G119" s="39"/>
      <c r="H119" s="39" t="s">
        <v>206</v>
      </c>
      <c r="I119" s="40">
        <v>44895</v>
      </c>
      <c r="J119" s="39" t="s">
        <v>234</v>
      </c>
      <c r="K119" s="39"/>
      <c r="L119" s="39" t="s">
        <v>266</v>
      </c>
      <c r="M119" s="39" t="s">
        <v>287</v>
      </c>
      <c r="N119" s="39" t="s">
        <v>266</v>
      </c>
      <c r="O119" s="41"/>
      <c r="P119" s="39" t="s">
        <v>34</v>
      </c>
      <c r="Q119" s="31">
        <v>250</v>
      </c>
      <c r="R119" s="31"/>
      <c r="S119" s="31">
        <v>748.83</v>
      </c>
    </row>
    <row r="120" spans="1:19" ht="12.75">
      <c r="A120" s="39"/>
      <c r="B120" s="39"/>
      <c r="C120" s="39"/>
      <c r="D120" s="39"/>
      <c r="E120" s="39"/>
      <c r="F120" s="39" t="s">
        <v>187</v>
      </c>
      <c r="G120" s="39"/>
      <c r="H120" s="39"/>
      <c r="I120" s="40"/>
      <c r="J120" s="39"/>
      <c r="K120" s="39"/>
      <c r="L120" s="39"/>
      <c r="M120" s="39"/>
      <c r="N120" s="39"/>
      <c r="O120" s="39"/>
      <c r="P120" s="39"/>
      <c r="Q120" s="22">
        <f>ROUND(SUM(Q116:Q119),5)</f>
        <v>748.83</v>
      </c>
      <c r="R120" s="22">
        <f>ROUND(SUM(R116:R119),5)</f>
        <v>0</v>
      </c>
      <c r="S120" s="22">
        <f>S119</f>
        <v>748.83</v>
      </c>
    </row>
    <row r="121" spans="1:19" ht="12.75">
      <c r="A121" s="16"/>
      <c r="B121" s="16"/>
      <c r="C121" s="16"/>
      <c r="D121" s="16"/>
      <c r="E121" s="16"/>
      <c r="F121" s="16" t="s">
        <v>136</v>
      </c>
      <c r="G121" s="16"/>
      <c r="H121" s="16"/>
      <c r="I121" s="37"/>
      <c r="J121" s="16"/>
      <c r="K121" s="16"/>
      <c r="L121" s="16"/>
      <c r="M121" s="16"/>
      <c r="N121" s="16"/>
      <c r="O121" s="16"/>
      <c r="P121" s="16"/>
      <c r="Q121" s="38"/>
      <c r="R121" s="38"/>
      <c r="S121" s="38"/>
    </row>
    <row r="122" spans="1:19" ht="12.75">
      <c r="A122" s="39"/>
      <c r="B122" s="39"/>
      <c r="C122" s="39"/>
      <c r="D122" s="39"/>
      <c r="E122" s="39"/>
      <c r="F122" s="39"/>
      <c r="G122" s="39"/>
      <c r="H122" s="39" t="s">
        <v>207</v>
      </c>
      <c r="I122" s="40">
        <v>44868</v>
      </c>
      <c r="J122" s="39" t="s">
        <v>236</v>
      </c>
      <c r="K122" s="39"/>
      <c r="L122" s="39" t="s">
        <v>266</v>
      </c>
      <c r="M122" s="39"/>
      <c r="N122" s="39" t="s">
        <v>266</v>
      </c>
      <c r="O122" s="41"/>
      <c r="P122" s="39" t="s">
        <v>27</v>
      </c>
      <c r="Q122" s="22">
        <v>266.11</v>
      </c>
      <c r="R122" s="22"/>
      <c r="S122" s="22">
        <v>266.11</v>
      </c>
    </row>
    <row r="123" spans="1:19" ht="12.75">
      <c r="A123" s="39"/>
      <c r="B123" s="39"/>
      <c r="C123" s="39"/>
      <c r="D123" s="39"/>
      <c r="E123" s="39"/>
      <c r="F123" s="39"/>
      <c r="G123" s="39"/>
      <c r="H123" s="39" t="s">
        <v>207</v>
      </c>
      <c r="I123" s="40">
        <v>44868</v>
      </c>
      <c r="J123" s="39" t="s">
        <v>237</v>
      </c>
      <c r="K123" s="39"/>
      <c r="L123" s="39" t="s">
        <v>266</v>
      </c>
      <c r="M123" s="39"/>
      <c r="N123" s="39" t="s">
        <v>266</v>
      </c>
      <c r="O123" s="41"/>
      <c r="P123" s="39" t="s">
        <v>27</v>
      </c>
      <c r="Q123" s="22">
        <v>121.18</v>
      </c>
      <c r="R123" s="22"/>
      <c r="S123" s="22">
        <v>387.29</v>
      </c>
    </row>
    <row r="124" spans="1:19" ht="12.75">
      <c r="A124" s="39"/>
      <c r="B124" s="39"/>
      <c r="C124" s="39"/>
      <c r="D124" s="39"/>
      <c r="E124" s="39"/>
      <c r="F124" s="39"/>
      <c r="G124" s="39"/>
      <c r="H124" s="39" t="s">
        <v>207</v>
      </c>
      <c r="I124" s="40">
        <v>44868</v>
      </c>
      <c r="J124" s="39" t="s">
        <v>238</v>
      </c>
      <c r="K124" s="39"/>
      <c r="L124" s="39" t="s">
        <v>266</v>
      </c>
      <c r="M124" s="39"/>
      <c r="N124" s="39" t="s">
        <v>266</v>
      </c>
      <c r="O124" s="41"/>
      <c r="P124" s="39" t="s">
        <v>27</v>
      </c>
      <c r="Q124" s="22">
        <v>13.11</v>
      </c>
      <c r="R124" s="22"/>
      <c r="S124" s="22">
        <v>400.4</v>
      </c>
    </row>
    <row r="125" spans="1:19" ht="12.75">
      <c r="A125" s="39"/>
      <c r="B125" s="39"/>
      <c r="C125" s="39"/>
      <c r="D125" s="39"/>
      <c r="E125" s="39"/>
      <c r="F125" s="39"/>
      <c r="G125" s="39"/>
      <c r="H125" s="39" t="s">
        <v>203</v>
      </c>
      <c r="I125" s="40">
        <v>44880</v>
      </c>
      <c r="J125" s="39" t="s">
        <v>233</v>
      </c>
      <c r="K125" s="39"/>
      <c r="L125" s="39" t="s">
        <v>266</v>
      </c>
      <c r="M125" s="39"/>
      <c r="N125" s="39" t="s">
        <v>266</v>
      </c>
      <c r="O125" s="41"/>
      <c r="P125" s="39" t="s">
        <v>27</v>
      </c>
      <c r="Q125" s="22">
        <v>275</v>
      </c>
      <c r="R125" s="22"/>
      <c r="S125" s="22">
        <v>675.4</v>
      </c>
    </row>
    <row r="126" spans="1:19" ht="12.75">
      <c r="A126" s="39"/>
      <c r="B126" s="39"/>
      <c r="C126" s="39"/>
      <c r="D126" s="39"/>
      <c r="E126" s="39"/>
      <c r="F126" s="39"/>
      <c r="G126" s="39"/>
      <c r="H126" s="39" t="s">
        <v>207</v>
      </c>
      <c r="I126" s="40">
        <v>44882</v>
      </c>
      <c r="J126" s="39" t="s">
        <v>239</v>
      </c>
      <c r="K126" s="39"/>
      <c r="L126" s="39" t="s">
        <v>266</v>
      </c>
      <c r="M126" s="39"/>
      <c r="N126" s="39" t="s">
        <v>266</v>
      </c>
      <c r="O126" s="41"/>
      <c r="P126" s="39" t="s">
        <v>27</v>
      </c>
      <c r="Q126" s="22">
        <v>266.11</v>
      </c>
      <c r="R126" s="22"/>
      <c r="S126" s="22">
        <v>941.51</v>
      </c>
    </row>
    <row r="127" spans="1:19" ht="12.75">
      <c r="A127" s="39"/>
      <c r="B127" s="39"/>
      <c r="C127" s="39"/>
      <c r="D127" s="39"/>
      <c r="E127" s="39"/>
      <c r="F127" s="39"/>
      <c r="G127" s="39"/>
      <c r="H127" s="39" t="s">
        <v>207</v>
      </c>
      <c r="I127" s="40">
        <v>44882</v>
      </c>
      <c r="J127" s="39" t="s">
        <v>240</v>
      </c>
      <c r="K127" s="39"/>
      <c r="L127" s="39" t="s">
        <v>266</v>
      </c>
      <c r="M127" s="39"/>
      <c r="N127" s="39" t="s">
        <v>266</v>
      </c>
      <c r="O127" s="41"/>
      <c r="P127" s="39" t="s">
        <v>27</v>
      </c>
      <c r="Q127" s="22">
        <v>125.72</v>
      </c>
      <c r="R127" s="22"/>
      <c r="S127" s="22">
        <v>1067.23</v>
      </c>
    </row>
    <row r="128" spans="1:19" ht="12.75">
      <c r="A128" s="39"/>
      <c r="B128" s="39"/>
      <c r="C128" s="39"/>
      <c r="D128" s="39"/>
      <c r="E128" s="39"/>
      <c r="F128" s="39"/>
      <c r="G128" s="39"/>
      <c r="H128" s="39" t="s">
        <v>207</v>
      </c>
      <c r="I128" s="40">
        <v>44882</v>
      </c>
      <c r="J128" s="39" t="s">
        <v>241</v>
      </c>
      <c r="K128" s="39"/>
      <c r="L128" s="39" t="s">
        <v>266</v>
      </c>
      <c r="M128" s="39"/>
      <c r="N128" s="39" t="s">
        <v>266</v>
      </c>
      <c r="O128" s="41"/>
      <c r="P128" s="39" t="s">
        <v>27</v>
      </c>
      <c r="Q128" s="22">
        <v>13.6</v>
      </c>
      <c r="R128" s="22"/>
      <c r="S128" s="22">
        <v>1080.83</v>
      </c>
    </row>
    <row r="129" spans="1:19" ht="13.5" thickBot="1">
      <c r="A129" s="39"/>
      <c r="B129" s="39"/>
      <c r="C129" s="39"/>
      <c r="D129" s="39"/>
      <c r="E129" s="39"/>
      <c r="F129" s="39"/>
      <c r="G129" s="39"/>
      <c r="H129" s="39" t="s">
        <v>206</v>
      </c>
      <c r="I129" s="40">
        <v>44895</v>
      </c>
      <c r="J129" s="39" t="s">
        <v>234</v>
      </c>
      <c r="K129" s="39"/>
      <c r="L129" s="39" t="s">
        <v>266</v>
      </c>
      <c r="M129" s="39" t="s">
        <v>287</v>
      </c>
      <c r="N129" s="39" t="s">
        <v>266</v>
      </c>
      <c r="O129" s="41"/>
      <c r="P129" s="39" t="s">
        <v>34</v>
      </c>
      <c r="Q129" s="23">
        <v>175</v>
      </c>
      <c r="R129" s="23"/>
      <c r="S129" s="23">
        <v>1255.83</v>
      </c>
    </row>
    <row r="130" spans="1:19" ht="13.5" thickBot="1">
      <c r="A130" s="39"/>
      <c r="B130" s="39"/>
      <c r="C130" s="39"/>
      <c r="D130" s="39"/>
      <c r="E130" s="39"/>
      <c r="F130" s="39" t="s">
        <v>188</v>
      </c>
      <c r="G130" s="39"/>
      <c r="H130" s="39"/>
      <c r="I130" s="40"/>
      <c r="J130" s="39"/>
      <c r="K130" s="39"/>
      <c r="L130" s="39"/>
      <c r="M130" s="39"/>
      <c r="N130" s="39"/>
      <c r="O130" s="39"/>
      <c r="P130" s="39"/>
      <c r="Q130" s="32">
        <f>ROUND(SUM(Q121:Q129),5)</f>
        <v>1255.83</v>
      </c>
      <c r="R130" s="32">
        <f>ROUND(SUM(R121:R129),5)</f>
        <v>0</v>
      </c>
      <c r="S130" s="32">
        <f>S129</f>
        <v>1255.83</v>
      </c>
    </row>
    <row r="131" spans="1:19" ht="12.75">
      <c r="A131" s="39"/>
      <c r="B131" s="39"/>
      <c r="C131" s="39"/>
      <c r="D131" s="39"/>
      <c r="E131" s="39" t="s">
        <v>137</v>
      </c>
      <c r="F131" s="39"/>
      <c r="G131" s="39"/>
      <c r="H131" s="39"/>
      <c r="I131" s="40"/>
      <c r="J131" s="39"/>
      <c r="K131" s="39"/>
      <c r="L131" s="39"/>
      <c r="M131" s="39"/>
      <c r="N131" s="39"/>
      <c r="O131" s="39"/>
      <c r="P131" s="39"/>
      <c r="Q131" s="22">
        <f>ROUND(Q115+Q120+Q130,5)</f>
        <v>2086.72</v>
      </c>
      <c r="R131" s="22">
        <f>ROUND(R115+R120+R130,5)</f>
        <v>0</v>
      </c>
      <c r="S131" s="22">
        <f>ROUND(S115+S120+S130,5)</f>
        <v>2086.72</v>
      </c>
    </row>
    <row r="132" spans="1:19" ht="12.75">
      <c r="A132" s="16"/>
      <c r="B132" s="16"/>
      <c r="C132" s="16"/>
      <c r="D132" s="16"/>
      <c r="E132" s="16" t="s">
        <v>138</v>
      </c>
      <c r="F132" s="16"/>
      <c r="G132" s="16"/>
      <c r="H132" s="16"/>
      <c r="I132" s="37"/>
      <c r="J132" s="16"/>
      <c r="K132" s="16"/>
      <c r="L132" s="16"/>
      <c r="M132" s="16"/>
      <c r="N132" s="16"/>
      <c r="O132" s="16"/>
      <c r="P132" s="16"/>
      <c r="Q132" s="38"/>
      <c r="R132" s="38"/>
      <c r="S132" s="38"/>
    </row>
    <row r="133" spans="1:19" ht="12.75">
      <c r="A133" s="16"/>
      <c r="B133" s="16"/>
      <c r="C133" s="16"/>
      <c r="D133" s="16"/>
      <c r="E133" s="16"/>
      <c r="F133" s="16" t="s">
        <v>139</v>
      </c>
      <c r="G133" s="16"/>
      <c r="H133" s="16"/>
      <c r="I133" s="37"/>
      <c r="J133" s="16"/>
      <c r="K133" s="16"/>
      <c r="L133" s="16"/>
      <c r="M133" s="16"/>
      <c r="N133" s="16"/>
      <c r="O133" s="16"/>
      <c r="P133" s="16"/>
      <c r="Q133" s="38"/>
      <c r="R133" s="38"/>
      <c r="S133" s="38"/>
    </row>
    <row r="134" spans="1:19" ht="12.75">
      <c r="A134" s="39"/>
      <c r="B134" s="39"/>
      <c r="C134" s="39"/>
      <c r="D134" s="39"/>
      <c r="E134" s="39"/>
      <c r="F134" s="39"/>
      <c r="G134" s="39"/>
      <c r="H134" s="39" t="s">
        <v>202</v>
      </c>
      <c r="I134" s="40">
        <v>44868</v>
      </c>
      <c r="J134" s="39" t="s">
        <v>242</v>
      </c>
      <c r="K134" s="39"/>
      <c r="L134" s="39" t="s">
        <v>266</v>
      </c>
      <c r="M134" s="39" t="s">
        <v>289</v>
      </c>
      <c r="N134" s="39" t="s">
        <v>266</v>
      </c>
      <c r="O134" s="41"/>
      <c r="P134" s="39" t="s">
        <v>43</v>
      </c>
      <c r="Q134" s="22">
        <v>38.28</v>
      </c>
      <c r="R134" s="22"/>
      <c r="S134" s="22">
        <v>38.28</v>
      </c>
    </row>
    <row r="135" spans="1:19" ht="12.75">
      <c r="A135" s="39"/>
      <c r="B135" s="39"/>
      <c r="C135" s="39"/>
      <c r="D135" s="39"/>
      <c r="E135" s="39"/>
      <c r="F135" s="39"/>
      <c r="G135" s="39"/>
      <c r="H135" s="39" t="s">
        <v>203</v>
      </c>
      <c r="I135" s="40">
        <v>44887</v>
      </c>
      <c r="J135" s="39" t="s">
        <v>243</v>
      </c>
      <c r="K135" s="39"/>
      <c r="L135" s="39" t="s">
        <v>266</v>
      </c>
      <c r="M135" s="39" t="s">
        <v>290</v>
      </c>
      <c r="N135" s="39" t="s">
        <v>266</v>
      </c>
      <c r="O135" s="41"/>
      <c r="P135" s="39" t="s">
        <v>27</v>
      </c>
      <c r="Q135" s="22">
        <v>27.52</v>
      </c>
      <c r="R135" s="22"/>
      <c r="S135" s="22">
        <v>65.8</v>
      </c>
    </row>
    <row r="136" spans="1:19" ht="13.5" thickBot="1">
      <c r="A136" s="39"/>
      <c r="B136" s="39"/>
      <c r="C136" s="39"/>
      <c r="D136" s="39"/>
      <c r="E136" s="39"/>
      <c r="F136" s="39"/>
      <c r="G136" s="39"/>
      <c r="H136" s="39" t="s">
        <v>203</v>
      </c>
      <c r="I136" s="40">
        <v>44895</v>
      </c>
      <c r="J136" s="39" t="s">
        <v>244</v>
      </c>
      <c r="K136" s="39"/>
      <c r="L136" s="39" t="s">
        <v>266</v>
      </c>
      <c r="M136" s="39" t="s">
        <v>291</v>
      </c>
      <c r="N136" s="39" t="s">
        <v>266</v>
      </c>
      <c r="O136" s="41"/>
      <c r="P136" s="39" t="s">
        <v>27</v>
      </c>
      <c r="Q136" s="23">
        <v>35.34</v>
      </c>
      <c r="R136" s="23"/>
      <c r="S136" s="23">
        <v>101.14</v>
      </c>
    </row>
    <row r="137" spans="1:19" ht="13.5" thickBot="1">
      <c r="A137" s="39"/>
      <c r="B137" s="39"/>
      <c r="C137" s="39"/>
      <c r="D137" s="39"/>
      <c r="E137" s="39"/>
      <c r="F137" s="39" t="s">
        <v>189</v>
      </c>
      <c r="G137" s="39"/>
      <c r="H137" s="39"/>
      <c r="I137" s="40"/>
      <c r="J137" s="39"/>
      <c r="K137" s="39"/>
      <c r="L137" s="39"/>
      <c r="M137" s="39"/>
      <c r="N137" s="39"/>
      <c r="O137" s="39"/>
      <c r="P137" s="39"/>
      <c r="Q137" s="32">
        <f>ROUND(SUM(Q133:Q136),5)</f>
        <v>101.14</v>
      </c>
      <c r="R137" s="32">
        <f>ROUND(SUM(R133:R136),5)</f>
        <v>0</v>
      </c>
      <c r="S137" s="32">
        <f>S136</f>
        <v>101.14</v>
      </c>
    </row>
    <row r="138" spans="1:19" ht="12.75">
      <c r="A138" s="39"/>
      <c r="B138" s="39"/>
      <c r="C138" s="39"/>
      <c r="D138" s="39"/>
      <c r="E138" s="39" t="s">
        <v>140</v>
      </c>
      <c r="F138" s="39"/>
      <c r="G138" s="39"/>
      <c r="H138" s="39"/>
      <c r="I138" s="40"/>
      <c r="J138" s="39"/>
      <c r="K138" s="39"/>
      <c r="L138" s="39"/>
      <c r="M138" s="39"/>
      <c r="N138" s="39"/>
      <c r="O138" s="39"/>
      <c r="P138" s="39"/>
      <c r="Q138" s="22">
        <f>Q137</f>
        <v>101.14</v>
      </c>
      <c r="R138" s="22">
        <f>R137</f>
        <v>0</v>
      </c>
      <c r="S138" s="22">
        <f>S137</f>
        <v>101.14</v>
      </c>
    </row>
    <row r="139" spans="1:19" ht="12.75">
      <c r="A139" s="16"/>
      <c r="B139" s="16"/>
      <c r="C139" s="16"/>
      <c r="D139" s="16"/>
      <c r="E139" s="16" t="s">
        <v>141</v>
      </c>
      <c r="F139" s="16"/>
      <c r="G139" s="16"/>
      <c r="H139" s="16"/>
      <c r="I139" s="37"/>
      <c r="J139" s="16"/>
      <c r="K139" s="16"/>
      <c r="L139" s="16"/>
      <c r="M139" s="16"/>
      <c r="N139" s="16"/>
      <c r="O139" s="16"/>
      <c r="P139" s="16"/>
      <c r="Q139" s="38"/>
      <c r="R139" s="38"/>
      <c r="S139" s="38"/>
    </row>
    <row r="140" spans="1:19" ht="12.75">
      <c r="A140" s="16"/>
      <c r="B140" s="16"/>
      <c r="C140" s="16"/>
      <c r="D140" s="16"/>
      <c r="E140" s="16"/>
      <c r="F140" s="16" t="s">
        <v>142</v>
      </c>
      <c r="G140" s="16"/>
      <c r="H140" s="16"/>
      <c r="I140" s="37"/>
      <c r="J140" s="16"/>
      <c r="K140" s="16"/>
      <c r="L140" s="16"/>
      <c r="M140" s="16"/>
      <c r="N140" s="16"/>
      <c r="O140" s="16"/>
      <c r="P140" s="16"/>
      <c r="Q140" s="38"/>
      <c r="R140" s="38"/>
      <c r="S140" s="38"/>
    </row>
    <row r="141" spans="1:19" ht="12.75">
      <c r="A141" s="39"/>
      <c r="B141" s="39"/>
      <c r="C141" s="39"/>
      <c r="D141" s="39"/>
      <c r="E141" s="39"/>
      <c r="F141" s="39"/>
      <c r="G141" s="39"/>
      <c r="H141" s="39" t="s">
        <v>207</v>
      </c>
      <c r="I141" s="40">
        <v>44868</v>
      </c>
      <c r="J141" s="39" t="s">
        <v>236</v>
      </c>
      <c r="K141" s="39"/>
      <c r="L141" s="39" t="s">
        <v>266</v>
      </c>
      <c r="M141" s="39"/>
      <c r="N141" s="39" t="s">
        <v>266</v>
      </c>
      <c r="O141" s="41"/>
      <c r="P141" s="39" t="s">
        <v>27</v>
      </c>
      <c r="Q141" s="22">
        <v>1596.15</v>
      </c>
      <c r="R141" s="22"/>
      <c r="S141" s="22">
        <v>1596.15</v>
      </c>
    </row>
    <row r="142" spans="1:19" ht="12.75">
      <c r="A142" s="39"/>
      <c r="B142" s="39"/>
      <c r="C142" s="39"/>
      <c r="D142" s="39"/>
      <c r="E142" s="39"/>
      <c r="F142" s="39"/>
      <c r="G142" s="39"/>
      <c r="H142" s="39" t="s">
        <v>207</v>
      </c>
      <c r="I142" s="40">
        <v>44868</v>
      </c>
      <c r="J142" s="39" t="s">
        <v>237</v>
      </c>
      <c r="K142" s="39"/>
      <c r="L142" s="39" t="s">
        <v>266</v>
      </c>
      <c r="M142" s="39"/>
      <c r="N142" s="39" t="s">
        <v>266</v>
      </c>
      <c r="O142" s="41"/>
      <c r="P142" s="39" t="s">
        <v>27</v>
      </c>
      <c r="Q142" s="22">
        <v>1180</v>
      </c>
      <c r="R142" s="22"/>
      <c r="S142" s="22">
        <v>2776.15</v>
      </c>
    </row>
    <row r="143" spans="1:19" ht="12.75">
      <c r="A143" s="39"/>
      <c r="B143" s="39"/>
      <c r="C143" s="39"/>
      <c r="D143" s="39"/>
      <c r="E143" s="39"/>
      <c r="F143" s="39"/>
      <c r="G143" s="39"/>
      <c r="H143" s="39" t="s">
        <v>207</v>
      </c>
      <c r="I143" s="40">
        <v>44868</v>
      </c>
      <c r="J143" s="39" t="s">
        <v>238</v>
      </c>
      <c r="K143" s="39"/>
      <c r="L143" s="39" t="s">
        <v>266</v>
      </c>
      <c r="M143" s="39"/>
      <c r="N143" s="39" t="s">
        <v>266</v>
      </c>
      <c r="O143" s="41"/>
      <c r="P143" s="39" t="s">
        <v>27</v>
      </c>
      <c r="Q143" s="22">
        <v>1380</v>
      </c>
      <c r="R143" s="22"/>
      <c r="S143" s="22">
        <v>4156.15</v>
      </c>
    </row>
    <row r="144" spans="1:19" ht="12.75">
      <c r="A144" s="39"/>
      <c r="B144" s="39"/>
      <c r="C144" s="39"/>
      <c r="D144" s="39"/>
      <c r="E144" s="39"/>
      <c r="F144" s="39"/>
      <c r="G144" s="39"/>
      <c r="H144" s="39" t="s">
        <v>207</v>
      </c>
      <c r="I144" s="40">
        <v>44882</v>
      </c>
      <c r="J144" s="39" t="s">
        <v>239</v>
      </c>
      <c r="K144" s="39"/>
      <c r="L144" s="39" t="s">
        <v>266</v>
      </c>
      <c r="M144" s="39"/>
      <c r="N144" s="39" t="s">
        <v>266</v>
      </c>
      <c r="O144" s="41"/>
      <c r="P144" s="39" t="s">
        <v>27</v>
      </c>
      <c r="Q144" s="22">
        <v>1596.15</v>
      </c>
      <c r="R144" s="22"/>
      <c r="S144" s="22">
        <v>5752.3</v>
      </c>
    </row>
    <row r="145" spans="1:19" ht="12.75">
      <c r="A145" s="39"/>
      <c r="B145" s="39"/>
      <c r="C145" s="39"/>
      <c r="D145" s="39"/>
      <c r="E145" s="39"/>
      <c r="F145" s="39"/>
      <c r="G145" s="39"/>
      <c r="H145" s="39" t="s">
        <v>207</v>
      </c>
      <c r="I145" s="40">
        <v>44882</v>
      </c>
      <c r="J145" s="39" t="s">
        <v>240</v>
      </c>
      <c r="K145" s="39"/>
      <c r="L145" s="39" t="s">
        <v>266</v>
      </c>
      <c r="M145" s="39"/>
      <c r="N145" s="39" t="s">
        <v>266</v>
      </c>
      <c r="O145" s="41"/>
      <c r="P145" s="39" t="s">
        <v>27</v>
      </c>
      <c r="Q145" s="22">
        <v>1246.39</v>
      </c>
      <c r="R145" s="22"/>
      <c r="S145" s="22">
        <v>6998.69</v>
      </c>
    </row>
    <row r="146" spans="1:19" ht="13.5" thickBot="1">
      <c r="A146" s="39"/>
      <c r="B146" s="39"/>
      <c r="C146" s="39"/>
      <c r="D146" s="39"/>
      <c r="E146" s="39"/>
      <c r="F146" s="39"/>
      <c r="G146" s="39"/>
      <c r="H146" s="39" t="s">
        <v>207</v>
      </c>
      <c r="I146" s="40">
        <v>44882</v>
      </c>
      <c r="J146" s="39" t="s">
        <v>241</v>
      </c>
      <c r="K146" s="39"/>
      <c r="L146" s="39" t="s">
        <v>266</v>
      </c>
      <c r="M146" s="39"/>
      <c r="N146" s="39" t="s">
        <v>266</v>
      </c>
      <c r="O146" s="41"/>
      <c r="P146" s="39" t="s">
        <v>27</v>
      </c>
      <c r="Q146" s="31">
        <v>1457.64</v>
      </c>
      <c r="R146" s="31"/>
      <c r="S146" s="31">
        <v>8456.33</v>
      </c>
    </row>
    <row r="147" spans="1:19" ht="12.75">
      <c r="A147" s="39"/>
      <c r="B147" s="39"/>
      <c r="C147" s="39"/>
      <c r="D147" s="39"/>
      <c r="E147" s="39"/>
      <c r="F147" s="39" t="s">
        <v>190</v>
      </c>
      <c r="G147" s="39"/>
      <c r="H147" s="39"/>
      <c r="I147" s="40"/>
      <c r="J147" s="39"/>
      <c r="K147" s="39"/>
      <c r="L147" s="39"/>
      <c r="M147" s="39"/>
      <c r="N147" s="39"/>
      <c r="O147" s="39"/>
      <c r="P147" s="39"/>
      <c r="Q147" s="22">
        <f>ROUND(SUM(Q140:Q146),5)</f>
        <v>8456.33</v>
      </c>
      <c r="R147" s="22">
        <f>ROUND(SUM(R140:R146),5)</f>
        <v>0</v>
      </c>
      <c r="S147" s="22">
        <f>S146</f>
        <v>8456.33</v>
      </c>
    </row>
    <row r="148" spans="1:19" ht="12.75">
      <c r="A148" s="16"/>
      <c r="B148" s="16"/>
      <c r="C148" s="16"/>
      <c r="D148" s="16"/>
      <c r="E148" s="16"/>
      <c r="F148" s="16" t="s">
        <v>143</v>
      </c>
      <c r="G148" s="16"/>
      <c r="H148" s="16"/>
      <c r="I148" s="37"/>
      <c r="J148" s="16"/>
      <c r="K148" s="16"/>
      <c r="L148" s="16"/>
      <c r="M148" s="16"/>
      <c r="N148" s="16"/>
      <c r="O148" s="16"/>
      <c r="P148" s="16"/>
      <c r="Q148" s="38"/>
      <c r="R148" s="38"/>
      <c r="S148" s="38"/>
    </row>
    <row r="149" spans="1:19" ht="12.75">
      <c r="A149" s="39"/>
      <c r="B149" s="39"/>
      <c r="C149" s="39"/>
      <c r="D149" s="39"/>
      <c r="E149" s="39"/>
      <c r="F149" s="39"/>
      <c r="G149" s="39"/>
      <c r="H149" s="39" t="s">
        <v>207</v>
      </c>
      <c r="I149" s="40">
        <v>44868</v>
      </c>
      <c r="J149" s="39" t="s">
        <v>236</v>
      </c>
      <c r="K149" s="39"/>
      <c r="L149" s="39" t="s">
        <v>266</v>
      </c>
      <c r="M149" s="39"/>
      <c r="N149" s="39" t="s">
        <v>266</v>
      </c>
      <c r="O149" s="41"/>
      <c r="P149" s="39" t="s">
        <v>27</v>
      </c>
      <c r="Q149" s="22">
        <v>122.1</v>
      </c>
      <c r="R149" s="22"/>
      <c r="S149" s="22">
        <v>122.1</v>
      </c>
    </row>
    <row r="150" spans="1:19" ht="12.75">
      <c r="A150" s="39"/>
      <c r="B150" s="39"/>
      <c r="C150" s="39"/>
      <c r="D150" s="39"/>
      <c r="E150" s="39"/>
      <c r="F150" s="39"/>
      <c r="G150" s="39"/>
      <c r="H150" s="39" t="s">
        <v>207</v>
      </c>
      <c r="I150" s="40">
        <v>44868</v>
      </c>
      <c r="J150" s="39" t="s">
        <v>237</v>
      </c>
      <c r="K150" s="39"/>
      <c r="L150" s="39" t="s">
        <v>266</v>
      </c>
      <c r="M150" s="39"/>
      <c r="N150" s="39" t="s">
        <v>266</v>
      </c>
      <c r="O150" s="41"/>
      <c r="P150" s="39" t="s">
        <v>27</v>
      </c>
      <c r="Q150" s="22">
        <v>90.27</v>
      </c>
      <c r="R150" s="22"/>
      <c r="S150" s="22">
        <v>212.37</v>
      </c>
    </row>
    <row r="151" spans="1:19" ht="12.75">
      <c r="A151" s="39"/>
      <c r="B151" s="39"/>
      <c r="C151" s="39"/>
      <c r="D151" s="39"/>
      <c r="E151" s="39"/>
      <c r="F151" s="39"/>
      <c r="G151" s="39"/>
      <c r="H151" s="39" t="s">
        <v>207</v>
      </c>
      <c r="I151" s="40">
        <v>44868</v>
      </c>
      <c r="J151" s="39" t="s">
        <v>238</v>
      </c>
      <c r="K151" s="39"/>
      <c r="L151" s="39" t="s">
        <v>266</v>
      </c>
      <c r="M151" s="39"/>
      <c r="N151" s="39" t="s">
        <v>266</v>
      </c>
      <c r="O151" s="41"/>
      <c r="P151" s="39" t="s">
        <v>27</v>
      </c>
      <c r="Q151" s="22">
        <v>105.57</v>
      </c>
      <c r="R151" s="22"/>
      <c r="S151" s="22">
        <v>317.94</v>
      </c>
    </row>
    <row r="152" spans="1:19" ht="12.75">
      <c r="A152" s="39"/>
      <c r="B152" s="39"/>
      <c r="C152" s="39"/>
      <c r="D152" s="39"/>
      <c r="E152" s="39"/>
      <c r="F152" s="39"/>
      <c r="G152" s="39"/>
      <c r="H152" s="39" t="s">
        <v>207</v>
      </c>
      <c r="I152" s="40">
        <v>44882</v>
      </c>
      <c r="J152" s="39" t="s">
        <v>239</v>
      </c>
      <c r="K152" s="39"/>
      <c r="L152" s="39" t="s">
        <v>266</v>
      </c>
      <c r="M152" s="39"/>
      <c r="N152" s="39" t="s">
        <v>266</v>
      </c>
      <c r="O152" s="41"/>
      <c r="P152" s="39" t="s">
        <v>27</v>
      </c>
      <c r="Q152" s="22">
        <v>122.1</v>
      </c>
      <c r="R152" s="22"/>
      <c r="S152" s="22">
        <v>440.04</v>
      </c>
    </row>
    <row r="153" spans="1:19" ht="12.75">
      <c r="A153" s="39"/>
      <c r="B153" s="39"/>
      <c r="C153" s="39"/>
      <c r="D153" s="39"/>
      <c r="E153" s="39"/>
      <c r="F153" s="39"/>
      <c r="G153" s="39"/>
      <c r="H153" s="39" t="s">
        <v>207</v>
      </c>
      <c r="I153" s="40">
        <v>44882</v>
      </c>
      <c r="J153" s="39" t="s">
        <v>240</v>
      </c>
      <c r="K153" s="39"/>
      <c r="L153" s="39" t="s">
        <v>266</v>
      </c>
      <c r="M153" s="39"/>
      <c r="N153" s="39" t="s">
        <v>266</v>
      </c>
      <c r="O153" s="41"/>
      <c r="P153" s="39" t="s">
        <v>27</v>
      </c>
      <c r="Q153" s="22">
        <v>95.34</v>
      </c>
      <c r="R153" s="22"/>
      <c r="S153" s="22">
        <v>535.38</v>
      </c>
    </row>
    <row r="154" spans="1:19" ht="13.5" thickBot="1">
      <c r="A154" s="39"/>
      <c r="B154" s="39"/>
      <c r="C154" s="39"/>
      <c r="D154" s="39"/>
      <c r="E154" s="39"/>
      <c r="F154" s="39"/>
      <c r="G154" s="39"/>
      <c r="H154" s="39" t="s">
        <v>207</v>
      </c>
      <c r="I154" s="40">
        <v>44882</v>
      </c>
      <c r="J154" s="39" t="s">
        <v>241</v>
      </c>
      <c r="K154" s="39"/>
      <c r="L154" s="39" t="s">
        <v>266</v>
      </c>
      <c r="M154" s="39"/>
      <c r="N154" s="39" t="s">
        <v>266</v>
      </c>
      <c r="O154" s="41"/>
      <c r="P154" s="39" t="s">
        <v>27</v>
      </c>
      <c r="Q154" s="31">
        <v>111.51</v>
      </c>
      <c r="R154" s="31"/>
      <c r="S154" s="31">
        <v>646.89</v>
      </c>
    </row>
    <row r="155" spans="1:19" ht="12.75">
      <c r="A155" s="39"/>
      <c r="B155" s="39"/>
      <c r="C155" s="39"/>
      <c r="D155" s="39"/>
      <c r="E155" s="39"/>
      <c r="F155" s="39" t="s">
        <v>191</v>
      </c>
      <c r="G155" s="39"/>
      <c r="H155" s="39"/>
      <c r="I155" s="40"/>
      <c r="J155" s="39"/>
      <c r="K155" s="39"/>
      <c r="L155" s="39"/>
      <c r="M155" s="39"/>
      <c r="N155" s="39"/>
      <c r="O155" s="39"/>
      <c r="P155" s="39"/>
      <c r="Q155" s="22">
        <f>ROUND(SUM(Q148:Q154),5)</f>
        <v>646.89</v>
      </c>
      <c r="R155" s="22">
        <f>ROUND(SUM(R148:R154),5)</f>
        <v>0</v>
      </c>
      <c r="S155" s="22">
        <f>S154</f>
        <v>646.89</v>
      </c>
    </row>
    <row r="156" spans="1:19" ht="12.75">
      <c r="A156" s="16"/>
      <c r="B156" s="16"/>
      <c r="C156" s="16"/>
      <c r="D156" s="16"/>
      <c r="E156" s="16"/>
      <c r="F156" s="16" t="s">
        <v>144</v>
      </c>
      <c r="G156" s="16"/>
      <c r="H156" s="16"/>
      <c r="I156" s="37"/>
      <c r="J156" s="16"/>
      <c r="K156" s="16"/>
      <c r="L156" s="16"/>
      <c r="M156" s="16"/>
      <c r="N156" s="16"/>
      <c r="O156" s="16"/>
      <c r="P156" s="16"/>
      <c r="Q156" s="38"/>
      <c r="R156" s="38"/>
      <c r="S156" s="38"/>
    </row>
    <row r="157" spans="1:19" ht="12.75">
      <c r="A157" s="39"/>
      <c r="B157" s="39"/>
      <c r="C157" s="39"/>
      <c r="D157" s="39"/>
      <c r="E157" s="39"/>
      <c r="F157" s="39"/>
      <c r="G157" s="39"/>
      <c r="H157" s="39" t="s">
        <v>207</v>
      </c>
      <c r="I157" s="40">
        <v>44868</v>
      </c>
      <c r="J157" s="39" t="s">
        <v>236</v>
      </c>
      <c r="K157" s="39"/>
      <c r="L157" s="39" t="s">
        <v>266</v>
      </c>
      <c r="M157" s="39"/>
      <c r="N157" s="39" t="s">
        <v>266</v>
      </c>
      <c r="O157" s="41"/>
      <c r="P157" s="39" t="s">
        <v>27</v>
      </c>
      <c r="Q157" s="22">
        <v>0</v>
      </c>
      <c r="R157" s="22"/>
      <c r="S157" s="22">
        <v>0</v>
      </c>
    </row>
    <row r="158" spans="1:19" ht="12.75">
      <c r="A158" s="39"/>
      <c r="B158" s="39"/>
      <c r="C158" s="39"/>
      <c r="D158" s="39"/>
      <c r="E158" s="39"/>
      <c r="F158" s="39"/>
      <c r="G158" s="39"/>
      <c r="H158" s="39" t="s">
        <v>207</v>
      </c>
      <c r="I158" s="40">
        <v>44868</v>
      </c>
      <c r="J158" s="39" t="s">
        <v>237</v>
      </c>
      <c r="K158" s="39"/>
      <c r="L158" s="39" t="s">
        <v>266</v>
      </c>
      <c r="M158" s="39"/>
      <c r="N158" s="39" t="s">
        <v>266</v>
      </c>
      <c r="O158" s="41"/>
      <c r="P158" s="39" t="s">
        <v>27</v>
      </c>
      <c r="Q158" s="22">
        <v>0</v>
      </c>
      <c r="R158" s="22"/>
      <c r="S158" s="22">
        <v>0</v>
      </c>
    </row>
    <row r="159" spans="1:19" ht="12.75">
      <c r="A159" s="39"/>
      <c r="B159" s="39"/>
      <c r="C159" s="39"/>
      <c r="D159" s="39"/>
      <c r="E159" s="39"/>
      <c r="F159" s="39"/>
      <c r="G159" s="39"/>
      <c r="H159" s="39" t="s">
        <v>207</v>
      </c>
      <c r="I159" s="40">
        <v>44868</v>
      </c>
      <c r="J159" s="39" t="s">
        <v>238</v>
      </c>
      <c r="K159" s="39"/>
      <c r="L159" s="39" t="s">
        <v>266</v>
      </c>
      <c r="M159" s="39"/>
      <c r="N159" s="39" t="s">
        <v>266</v>
      </c>
      <c r="O159" s="41"/>
      <c r="P159" s="39" t="s">
        <v>27</v>
      </c>
      <c r="Q159" s="22">
        <v>0</v>
      </c>
      <c r="R159" s="22"/>
      <c r="S159" s="22">
        <v>0</v>
      </c>
    </row>
    <row r="160" spans="1:19" ht="12.75">
      <c r="A160" s="39"/>
      <c r="B160" s="39"/>
      <c r="C160" s="39"/>
      <c r="D160" s="39"/>
      <c r="E160" s="39"/>
      <c r="F160" s="39"/>
      <c r="G160" s="39"/>
      <c r="H160" s="39" t="s">
        <v>207</v>
      </c>
      <c r="I160" s="40">
        <v>44882</v>
      </c>
      <c r="J160" s="39" t="s">
        <v>239</v>
      </c>
      <c r="K160" s="39"/>
      <c r="L160" s="39" t="s">
        <v>266</v>
      </c>
      <c r="M160" s="39"/>
      <c r="N160" s="39" t="s">
        <v>266</v>
      </c>
      <c r="O160" s="41"/>
      <c r="P160" s="39" t="s">
        <v>27</v>
      </c>
      <c r="Q160" s="22">
        <v>0</v>
      </c>
      <c r="R160" s="22"/>
      <c r="S160" s="22">
        <v>0</v>
      </c>
    </row>
    <row r="161" spans="1:19" ht="12.75">
      <c r="A161" s="39"/>
      <c r="B161" s="39"/>
      <c r="C161" s="39"/>
      <c r="D161" s="39"/>
      <c r="E161" s="39"/>
      <c r="F161" s="39"/>
      <c r="G161" s="39"/>
      <c r="H161" s="39" t="s">
        <v>207</v>
      </c>
      <c r="I161" s="40">
        <v>44882</v>
      </c>
      <c r="J161" s="39" t="s">
        <v>240</v>
      </c>
      <c r="K161" s="39"/>
      <c r="L161" s="39" t="s">
        <v>266</v>
      </c>
      <c r="M161" s="39"/>
      <c r="N161" s="39" t="s">
        <v>266</v>
      </c>
      <c r="O161" s="41"/>
      <c r="P161" s="39" t="s">
        <v>27</v>
      </c>
      <c r="Q161" s="22">
        <v>0</v>
      </c>
      <c r="R161" s="22"/>
      <c r="S161" s="22">
        <v>0</v>
      </c>
    </row>
    <row r="162" spans="1:19" ht="13.5" thickBot="1">
      <c r="A162" s="39"/>
      <c r="B162" s="39"/>
      <c r="C162" s="39"/>
      <c r="D162" s="39"/>
      <c r="E162" s="39"/>
      <c r="F162" s="39"/>
      <c r="G162" s="39"/>
      <c r="H162" s="39" t="s">
        <v>207</v>
      </c>
      <c r="I162" s="40">
        <v>44882</v>
      </c>
      <c r="J162" s="39" t="s">
        <v>241</v>
      </c>
      <c r="K162" s="39"/>
      <c r="L162" s="39" t="s">
        <v>266</v>
      </c>
      <c r="M162" s="39"/>
      <c r="N162" s="39" t="s">
        <v>266</v>
      </c>
      <c r="O162" s="41"/>
      <c r="P162" s="39" t="s">
        <v>27</v>
      </c>
      <c r="Q162" s="31">
        <v>0</v>
      </c>
      <c r="R162" s="31"/>
      <c r="S162" s="31">
        <v>0</v>
      </c>
    </row>
    <row r="163" spans="1:19" ht="12.75">
      <c r="A163" s="39"/>
      <c r="B163" s="39"/>
      <c r="C163" s="39"/>
      <c r="D163" s="39"/>
      <c r="E163" s="39"/>
      <c r="F163" s="39" t="s">
        <v>192</v>
      </c>
      <c r="G163" s="39"/>
      <c r="H163" s="39"/>
      <c r="I163" s="40"/>
      <c r="J163" s="39"/>
      <c r="K163" s="39"/>
      <c r="L163" s="39"/>
      <c r="M163" s="39"/>
      <c r="N163" s="39"/>
      <c r="O163" s="39"/>
      <c r="P163" s="39"/>
      <c r="Q163" s="22">
        <f>ROUND(SUM(Q156:Q162),5)</f>
        <v>0</v>
      </c>
      <c r="R163" s="22">
        <f>ROUND(SUM(R156:R162),5)</f>
        <v>0</v>
      </c>
      <c r="S163" s="22">
        <f>S162</f>
        <v>0</v>
      </c>
    </row>
    <row r="164" spans="1:19" ht="12.75">
      <c r="A164" s="16"/>
      <c r="B164" s="16"/>
      <c r="C164" s="16"/>
      <c r="D164" s="16"/>
      <c r="E164" s="16"/>
      <c r="F164" s="16" t="s">
        <v>145</v>
      </c>
      <c r="G164" s="16"/>
      <c r="H164" s="16"/>
      <c r="I164" s="37"/>
      <c r="J164" s="16"/>
      <c r="K164" s="16"/>
      <c r="L164" s="16"/>
      <c r="M164" s="16"/>
      <c r="N164" s="16"/>
      <c r="O164" s="16"/>
      <c r="P164" s="16"/>
      <c r="Q164" s="38"/>
      <c r="R164" s="38"/>
      <c r="S164" s="38"/>
    </row>
    <row r="165" spans="1:19" ht="12.75">
      <c r="A165" s="39"/>
      <c r="B165" s="39"/>
      <c r="C165" s="39"/>
      <c r="D165" s="39"/>
      <c r="E165" s="39"/>
      <c r="F165" s="39"/>
      <c r="G165" s="39"/>
      <c r="H165" s="39" t="s">
        <v>207</v>
      </c>
      <c r="I165" s="40">
        <v>44868</v>
      </c>
      <c r="J165" s="39" t="s">
        <v>236</v>
      </c>
      <c r="K165" s="39"/>
      <c r="L165" s="39" t="s">
        <v>266</v>
      </c>
      <c r="M165" s="39"/>
      <c r="N165" s="39" t="s">
        <v>266</v>
      </c>
      <c r="O165" s="41"/>
      <c r="P165" s="39" t="s">
        <v>27</v>
      </c>
      <c r="Q165" s="22">
        <v>0</v>
      </c>
      <c r="R165" s="22"/>
      <c r="S165" s="22">
        <v>0</v>
      </c>
    </row>
    <row r="166" spans="1:19" ht="12.75">
      <c r="A166" s="39"/>
      <c r="B166" s="39"/>
      <c r="C166" s="39"/>
      <c r="D166" s="39"/>
      <c r="E166" s="39"/>
      <c r="F166" s="39"/>
      <c r="G166" s="39"/>
      <c r="H166" s="39" t="s">
        <v>207</v>
      </c>
      <c r="I166" s="40">
        <v>44868</v>
      </c>
      <c r="J166" s="39" t="s">
        <v>237</v>
      </c>
      <c r="K166" s="39"/>
      <c r="L166" s="39" t="s">
        <v>266</v>
      </c>
      <c r="M166" s="39"/>
      <c r="N166" s="39" t="s">
        <v>266</v>
      </c>
      <c r="O166" s="41"/>
      <c r="P166" s="39" t="s">
        <v>27</v>
      </c>
      <c r="Q166" s="22">
        <v>0</v>
      </c>
      <c r="R166" s="22"/>
      <c r="S166" s="22">
        <v>0</v>
      </c>
    </row>
    <row r="167" spans="1:19" ht="12.75">
      <c r="A167" s="39"/>
      <c r="B167" s="39"/>
      <c r="C167" s="39"/>
      <c r="D167" s="39"/>
      <c r="E167" s="39"/>
      <c r="F167" s="39"/>
      <c r="G167" s="39"/>
      <c r="H167" s="39" t="s">
        <v>207</v>
      </c>
      <c r="I167" s="40">
        <v>44868</v>
      </c>
      <c r="J167" s="39" t="s">
        <v>238</v>
      </c>
      <c r="K167" s="39"/>
      <c r="L167" s="39" t="s">
        <v>266</v>
      </c>
      <c r="M167" s="39"/>
      <c r="N167" s="39" t="s">
        <v>266</v>
      </c>
      <c r="O167" s="41"/>
      <c r="P167" s="39" t="s">
        <v>27</v>
      </c>
      <c r="Q167" s="22">
        <v>0</v>
      </c>
      <c r="R167" s="22"/>
      <c r="S167" s="22">
        <v>0</v>
      </c>
    </row>
    <row r="168" spans="1:19" ht="12.75">
      <c r="A168" s="39"/>
      <c r="B168" s="39"/>
      <c r="C168" s="39"/>
      <c r="D168" s="39"/>
      <c r="E168" s="39"/>
      <c r="F168" s="39"/>
      <c r="G168" s="39"/>
      <c r="H168" s="39" t="s">
        <v>207</v>
      </c>
      <c r="I168" s="40">
        <v>44882</v>
      </c>
      <c r="J168" s="39" t="s">
        <v>239</v>
      </c>
      <c r="K168" s="39"/>
      <c r="L168" s="39" t="s">
        <v>266</v>
      </c>
      <c r="M168" s="39"/>
      <c r="N168" s="39" t="s">
        <v>266</v>
      </c>
      <c r="O168" s="41"/>
      <c r="P168" s="39" t="s">
        <v>27</v>
      </c>
      <c r="Q168" s="22">
        <v>0</v>
      </c>
      <c r="R168" s="22"/>
      <c r="S168" s="22">
        <v>0</v>
      </c>
    </row>
    <row r="169" spans="1:19" ht="12.75">
      <c r="A169" s="39"/>
      <c r="B169" s="39"/>
      <c r="C169" s="39"/>
      <c r="D169" s="39"/>
      <c r="E169" s="39"/>
      <c r="F169" s="39"/>
      <c r="G169" s="39"/>
      <c r="H169" s="39" t="s">
        <v>207</v>
      </c>
      <c r="I169" s="40">
        <v>44882</v>
      </c>
      <c r="J169" s="39" t="s">
        <v>240</v>
      </c>
      <c r="K169" s="39"/>
      <c r="L169" s="39" t="s">
        <v>266</v>
      </c>
      <c r="M169" s="39"/>
      <c r="N169" s="39" t="s">
        <v>266</v>
      </c>
      <c r="O169" s="41"/>
      <c r="P169" s="39" t="s">
        <v>27</v>
      </c>
      <c r="Q169" s="22">
        <v>0</v>
      </c>
      <c r="R169" s="22"/>
      <c r="S169" s="22">
        <v>0</v>
      </c>
    </row>
    <row r="170" spans="1:19" ht="13.5" thickBot="1">
      <c r="A170" s="39"/>
      <c r="B170" s="39"/>
      <c r="C170" s="39"/>
      <c r="D170" s="39"/>
      <c r="E170" s="39"/>
      <c r="F170" s="39"/>
      <c r="G170" s="39"/>
      <c r="H170" s="39" t="s">
        <v>207</v>
      </c>
      <c r="I170" s="40">
        <v>44882</v>
      </c>
      <c r="J170" s="39" t="s">
        <v>241</v>
      </c>
      <c r="K170" s="39"/>
      <c r="L170" s="39" t="s">
        <v>266</v>
      </c>
      <c r="M170" s="39"/>
      <c r="N170" s="39" t="s">
        <v>266</v>
      </c>
      <c r="O170" s="41"/>
      <c r="P170" s="39" t="s">
        <v>27</v>
      </c>
      <c r="Q170" s="23">
        <v>0</v>
      </c>
      <c r="R170" s="23"/>
      <c r="S170" s="23">
        <v>0</v>
      </c>
    </row>
    <row r="171" spans="1:19" ht="13.5" thickBot="1">
      <c r="A171" s="39"/>
      <c r="B171" s="39"/>
      <c r="C171" s="39"/>
      <c r="D171" s="39"/>
      <c r="E171" s="39"/>
      <c r="F171" s="39" t="s">
        <v>193</v>
      </c>
      <c r="G171" s="39"/>
      <c r="H171" s="39"/>
      <c r="I171" s="40"/>
      <c r="J171" s="39"/>
      <c r="K171" s="39"/>
      <c r="L171" s="39"/>
      <c r="M171" s="39"/>
      <c r="N171" s="39"/>
      <c r="O171" s="39"/>
      <c r="P171" s="39"/>
      <c r="Q171" s="32">
        <f>ROUND(SUM(Q164:Q170),5)</f>
        <v>0</v>
      </c>
      <c r="R171" s="32">
        <f>ROUND(SUM(R164:R170),5)</f>
        <v>0</v>
      </c>
      <c r="S171" s="32">
        <f>S170</f>
        <v>0</v>
      </c>
    </row>
    <row r="172" spans="1:19" ht="12.75">
      <c r="A172" s="39"/>
      <c r="B172" s="39"/>
      <c r="C172" s="39"/>
      <c r="D172" s="39"/>
      <c r="E172" s="39" t="s">
        <v>146</v>
      </c>
      <c r="F172" s="39"/>
      <c r="G172" s="39"/>
      <c r="H172" s="39"/>
      <c r="I172" s="40"/>
      <c r="J172" s="39"/>
      <c r="K172" s="39"/>
      <c r="L172" s="39"/>
      <c r="M172" s="39"/>
      <c r="N172" s="39"/>
      <c r="O172" s="39"/>
      <c r="P172" s="39"/>
      <c r="Q172" s="22">
        <f>ROUND(Q147+Q155+Q163+Q171,5)</f>
        <v>9103.22</v>
      </c>
      <c r="R172" s="22">
        <f>ROUND(R147+R155+R163+R171,5)</f>
        <v>0</v>
      </c>
      <c r="S172" s="22">
        <f>ROUND(S147+S155+S163+S171,5)</f>
        <v>9103.22</v>
      </c>
    </row>
    <row r="173" spans="1:19" ht="12.75">
      <c r="A173" s="16"/>
      <c r="B173" s="16"/>
      <c r="C173" s="16"/>
      <c r="D173" s="16"/>
      <c r="E173" s="16" t="s">
        <v>147</v>
      </c>
      <c r="F173" s="16"/>
      <c r="G173" s="16"/>
      <c r="H173" s="16"/>
      <c r="I173" s="37"/>
      <c r="J173" s="16"/>
      <c r="K173" s="16"/>
      <c r="L173" s="16"/>
      <c r="M173" s="16"/>
      <c r="N173" s="16"/>
      <c r="O173" s="16"/>
      <c r="P173" s="16"/>
      <c r="Q173" s="38"/>
      <c r="R173" s="38"/>
      <c r="S173" s="38"/>
    </row>
    <row r="174" spans="1:19" ht="12.75">
      <c r="A174" s="16"/>
      <c r="B174" s="16"/>
      <c r="C174" s="16"/>
      <c r="D174" s="16"/>
      <c r="E174" s="16"/>
      <c r="F174" s="16" t="s">
        <v>148</v>
      </c>
      <c r="G174" s="16"/>
      <c r="H174" s="16"/>
      <c r="I174" s="37"/>
      <c r="J174" s="16"/>
      <c r="K174" s="16"/>
      <c r="L174" s="16"/>
      <c r="M174" s="16"/>
      <c r="N174" s="16"/>
      <c r="O174" s="16"/>
      <c r="P174" s="16"/>
      <c r="Q174" s="38"/>
      <c r="R174" s="38"/>
      <c r="S174" s="38"/>
    </row>
    <row r="175" spans="7:19" ht="13.5" thickBot="1">
      <c r="G175" s="39"/>
      <c r="H175" s="39" t="s">
        <v>203</v>
      </c>
      <c r="I175" s="40">
        <v>44866</v>
      </c>
      <c r="J175" s="39" t="s">
        <v>245</v>
      </c>
      <c r="K175" s="39"/>
      <c r="L175" s="39" t="s">
        <v>266</v>
      </c>
      <c r="M175" s="39" t="s">
        <v>274</v>
      </c>
      <c r="N175" s="39" t="s">
        <v>266</v>
      </c>
      <c r="O175" s="41"/>
      <c r="P175" s="39" t="s">
        <v>27</v>
      </c>
      <c r="Q175" s="23">
        <v>0</v>
      </c>
      <c r="R175" s="23"/>
      <c r="S175" s="23">
        <v>0</v>
      </c>
    </row>
    <row r="176" spans="1:19" ht="13.5" thickBot="1">
      <c r="A176" s="39"/>
      <c r="B176" s="39"/>
      <c r="C176" s="39"/>
      <c r="D176" s="39"/>
      <c r="E176" s="39"/>
      <c r="F176" s="39" t="s">
        <v>194</v>
      </c>
      <c r="G176" s="39"/>
      <c r="H176" s="39"/>
      <c r="I176" s="40"/>
      <c r="J176" s="39"/>
      <c r="K176" s="39"/>
      <c r="L176" s="39"/>
      <c r="M176" s="39"/>
      <c r="N176" s="39"/>
      <c r="O176" s="39"/>
      <c r="P176" s="39"/>
      <c r="Q176" s="32">
        <f>ROUND(SUM(Q174:Q175),5)</f>
        <v>0</v>
      </c>
      <c r="R176" s="32">
        <f>ROUND(SUM(R174:R175),5)</f>
        <v>0</v>
      </c>
      <c r="S176" s="32">
        <f>S175</f>
        <v>0</v>
      </c>
    </row>
    <row r="177" spans="1:19" ht="12.75">
      <c r="A177" s="39"/>
      <c r="B177" s="39"/>
      <c r="C177" s="39"/>
      <c r="D177" s="39"/>
      <c r="E177" s="39" t="s">
        <v>149</v>
      </c>
      <c r="F177" s="39"/>
      <c r="G177" s="39"/>
      <c r="H177" s="39"/>
      <c r="I177" s="40"/>
      <c r="J177" s="39"/>
      <c r="K177" s="39"/>
      <c r="L177" s="39"/>
      <c r="M177" s="39"/>
      <c r="N177" s="39"/>
      <c r="O177" s="39"/>
      <c r="P177" s="39"/>
      <c r="Q177" s="22">
        <f>Q176</f>
        <v>0</v>
      </c>
      <c r="R177" s="22">
        <f>R176</f>
        <v>0</v>
      </c>
      <c r="S177" s="22">
        <f>S176</f>
        <v>0</v>
      </c>
    </row>
    <row r="178" spans="1:19" ht="12.75">
      <c r="A178" s="16"/>
      <c r="B178" s="16"/>
      <c r="C178" s="16"/>
      <c r="D178" s="16"/>
      <c r="E178" s="16" t="s">
        <v>96</v>
      </c>
      <c r="F178" s="16"/>
      <c r="G178" s="16"/>
      <c r="H178" s="16"/>
      <c r="I178" s="37"/>
      <c r="J178" s="16"/>
      <c r="K178" s="16"/>
      <c r="L178" s="16"/>
      <c r="M178" s="16"/>
      <c r="N178" s="16"/>
      <c r="O178" s="16"/>
      <c r="P178" s="16"/>
      <c r="Q178" s="38"/>
      <c r="R178" s="38"/>
      <c r="S178" s="38"/>
    </row>
    <row r="179" spans="1:19" ht="12.75">
      <c r="A179" s="39"/>
      <c r="B179" s="39"/>
      <c r="C179" s="39"/>
      <c r="D179" s="39"/>
      <c r="E179" s="39"/>
      <c r="F179" s="39"/>
      <c r="G179" s="39"/>
      <c r="H179" s="39" t="s">
        <v>202</v>
      </c>
      <c r="I179" s="40">
        <v>44882</v>
      </c>
      <c r="J179" s="39"/>
      <c r="K179" s="39"/>
      <c r="L179" s="39" t="s">
        <v>266</v>
      </c>
      <c r="M179" s="39"/>
      <c r="N179" s="39" t="s">
        <v>266</v>
      </c>
      <c r="O179" s="41"/>
      <c r="P179" s="39" t="s">
        <v>43</v>
      </c>
      <c r="Q179" s="22">
        <v>325</v>
      </c>
      <c r="R179" s="22"/>
      <c r="S179" s="22">
        <v>325</v>
      </c>
    </row>
    <row r="180" spans="1:19" ht="13.5" thickBot="1">
      <c r="A180" s="39"/>
      <c r="B180" s="39"/>
      <c r="C180" s="39"/>
      <c r="D180" s="39"/>
      <c r="E180" s="39"/>
      <c r="F180" s="39"/>
      <c r="G180" s="39"/>
      <c r="H180" s="39" t="s">
        <v>204</v>
      </c>
      <c r="I180" s="40">
        <v>44895</v>
      </c>
      <c r="J180" s="39"/>
      <c r="K180" s="39"/>
      <c r="L180" s="39" t="s">
        <v>266</v>
      </c>
      <c r="M180" s="39"/>
      <c r="N180" s="39" t="s">
        <v>266</v>
      </c>
      <c r="O180" s="41"/>
      <c r="P180" s="39" t="s">
        <v>44</v>
      </c>
      <c r="Q180" s="31">
        <v>25</v>
      </c>
      <c r="R180" s="31"/>
      <c r="S180" s="31">
        <v>350</v>
      </c>
    </row>
    <row r="181" spans="1:19" ht="12.75">
      <c r="A181" s="39"/>
      <c r="B181" s="39"/>
      <c r="C181" s="39"/>
      <c r="D181" s="39"/>
      <c r="E181" s="39" t="s">
        <v>195</v>
      </c>
      <c r="F181" s="39"/>
      <c r="G181" s="39"/>
      <c r="H181" s="39"/>
      <c r="I181" s="40"/>
      <c r="J181" s="39"/>
      <c r="K181" s="39"/>
      <c r="L181" s="39"/>
      <c r="M181" s="39"/>
      <c r="N181" s="39"/>
      <c r="O181" s="39"/>
      <c r="P181" s="39"/>
      <c r="Q181" s="22">
        <f>ROUND(SUM(Q178:Q180),5)</f>
        <v>350</v>
      </c>
      <c r="R181" s="22">
        <f>ROUND(SUM(R178:R180),5)</f>
        <v>0</v>
      </c>
      <c r="S181" s="22">
        <f>S180</f>
        <v>350</v>
      </c>
    </row>
    <row r="182" spans="1:19" ht="12.75">
      <c r="A182" s="16"/>
      <c r="B182" s="16"/>
      <c r="C182" s="16"/>
      <c r="D182" s="16"/>
      <c r="E182" s="16" t="s">
        <v>150</v>
      </c>
      <c r="F182" s="16"/>
      <c r="G182" s="16"/>
      <c r="H182" s="16"/>
      <c r="I182" s="37"/>
      <c r="J182" s="16"/>
      <c r="K182" s="16"/>
      <c r="L182" s="16"/>
      <c r="M182" s="16"/>
      <c r="N182" s="16"/>
      <c r="O182" s="16"/>
      <c r="P182" s="16"/>
      <c r="Q182" s="38"/>
      <c r="R182" s="38"/>
      <c r="S182" s="38"/>
    </row>
    <row r="183" spans="1:19" ht="12.75">
      <c r="A183" s="16"/>
      <c r="B183" s="16"/>
      <c r="C183" s="16"/>
      <c r="D183" s="16"/>
      <c r="E183" s="16"/>
      <c r="F183" s="16" t="s">
        <v>151</v>
      </c>
      <c r="G183" s="16"/>
      <c r="H183" s="16"/>
      <c r="I183" s="37"/>
      <c r="J183" s="16"/>
      <c r="K183" s="16"/>
      <c r="L183" s="16"/>
      <c r="M183" s="16"/>
      <c r="N183" s="16"/>
      <c r="O183" s="16"/>
      <c r="P183" s="16"/>
      <c r="Q183" s="38"/>
      <c r="R183" s="38"/>
      <c r="S183" s="38"/>
    </row>
    <row r="184" spans="7:19" ht="13.5" thickBot="1">
      <c r="G184" s="39"/>
      <c r="H184" s="39" t="s">
        <v>203</v>
      </c>
      <c r="I184" s="40">
        <v>44890</v>
      </c>
      <c r="J184" s="39" t="s">
        <v>246</v>
      </c>
      <c r="K184" s="39"/>
      <c r="L184" s="39" t="s">
        <v>266</v>
      </c>
      <c r="M184" s="39" t="s">
        <v>292</v>
      </c>
      <c r="N184" s="39" t="s">
        <v>266</v>
      </c>
      <c r="O184" s="41"/>
      <c r="P184" s="39" t="s">
        <v>27</v>
      </c>
      <c r="Q184" s="35">
        <v>97.53</v>
      </c>
      <c r="R184" s="31"/>
      <c r="S184" s="31">
        <v>97.53</v>
      </c>
    </row>
    <row r="185" spans="1:19" ht="12.75">
      <c r="A185" s="39"/>
      <c r="B185" s="39"/>
      <c r="C185" s="39"/>
      <c r="D185" s="39"/>
      <c r="E185" s="39"/>
      <c r="F185" s="39" t="s">
        <v>196</v>
      </c>
      <c r="G185" s="39"/>
      <c r="H185" s="39"/>
      <c r="I185" s="40"/>
      <c r="J185" s="39"/>
      <c r="K185" s="39"/>
      <c r="L185" s="39"/>
      <c r="M185" s="39"/>
      <c r="N185" s="39"/>
      <c r="O185" s="39"/>
      <c r="P185" s="39"/>
      <c r="Q185" s="22">
        <f>ROUND(SUM(Q183:Q184),5)</f>
        <v>97.53</v>
      </c>
      <c r="R185" s="22">
        <f>ROUND(SUM(R183:R184),5)</f>
        <v>0</v>
      </c>
      <c r="S185" s="22">
        <f>S184</f>
        <v>97.53</v>
      </c>
    </row>
    <row r="186" spans="1:19" ht="12.75">
      <c r="A186" s="16"/>
      <c r="B186" s="16"/>
      <c r="C186" s="16"/>
      <c r="D186" s="16"/>
      <c r="E186" s="16"/>
      <c r="F186" s="16" t="s">
        <v>152</v>
      </c>
      <c r="G186" s="16"/>
      <c r="H186" s="16"/>
      <c r="I186" s="37"/>
      <c r="J186" s="16"/>
      <c r="K186" s="16"/>
      <c r="L186" s="16"/>
      <c r="M186" s="16"/>
      <c r="N186" s="16"/>
      <c r="O186" s="16"/>
      <c r="P186" s="16"/>
      <c r="Q186" s="38"/>
      <c r="R186" s="38"/>
      <c r="S186" s="38"/>
    </row>
    <row r="187" spans="7:19" ht="13.5" thickBot="1">
      <c r="G187" s="39"/>
      <c r="H187" s="39" t="s">
        <v>202</v>
      </c>
      <c r="I187" s="40">
        <v>44890</v>
      </c>
      <c r="J187" s="39"/>
      <c r="K187" s="39"/>
      <c r="L187" s="39" t="s">
        <v>266</v>
      </c>
      <c r="M187" s="39" t="s">
        <v>264</v>
      </c>
      <c r="N187" s="39" t="s">
        <v>266</v>
      </c>
      <c r="O187" s="41"/>
      <c r="P187" s="39" t="s">
        <v>43</v>
      </c>
      <c r="Q187" s="31">
        <v>91.94</v>
      </c>
      <c r="R187" s="31"/>
      <c r="S187" s="31">
        <v>91.94</v>
      </c>
    </row>
    <row r="188" spans="1:19" ht="12.75">
      <c r="A188" s="39"/>
      <c r="B188" s="39"/>
      <c r="C188" s="39"/>
      <c r="D188" s="39"/>
      <c r="E188" s="39"/>
      <c r="F188" s="39" t="s">
        <v>197</v>
      </c>
      <c r="G188" s="39"/>
      <c r="H188" s="39"/>
      <c r="I188" s="40"/>
      <c r="J188" s="39"/>
      <c r="K188" s="39"/>
      <c r="L188" s="39"/>
      <c r="M188" s="39"/>
      <c r="N188" s="39"/>
      <c r="O188" s="39"/>
      <c r="P188" s="39"/>
      <c r="Q188" s="22">
        <f>ROUND(SUM(Q186:Q187),5)</f>
        <v>91.94</v>
      </c>
      <c r="R188" s="22">
        <f>ROUND(SUM(R186:R187),5)</f>
        <v>0</v>
      </c>
      <c r="S188" s="22">
        <f>S187</f>
        <v>91.94</v>
      </c>
    </row>
    <row r="189" spans="1:19" ht="12.75">
      <c r="A189" s="16"/>
      <c r="B189" s="16"/>
      <c r="C189" s="16"/>
      <c r="D189" s="16"/>
      <c r="E189" s="16"/>
      <c r="F189" s="16" t="s">
        <v>153</v>
      </c>
      <c r="G189" s="16"/>
      <c r="H189" s="16"/>
      <c r="I189" s="37"/>
      <c r="J189" s="16"/>
      <c r="K189" s="16"/>
      <c r="L189" s="16"/>
      <c r="M189" s="16"/>
      <c r="N189" s="16"/>
      <c r="O189" s="16"/>
      <c r="P189" s="16"/>
      <c r="Q189" s="38"/>
      <c r="R189" s="38"/>
      <c r="S189" s="38"/>
    </row>
    <row r="190" spans="7:19" ht="13.5" thickBot="1">
      <c r="G190" s="39"/>
      <c r="H190" s="39" t="s">
        <v>203</v>
      </c>
      <c r="I190" s="40">
        <v>44895</v>
      </c>
      <c r="J190" s="39" t="s">
        <v>247</v>
      </c>
      <c r="K190" s="39"/>
      <c r="L190" s="39" t="s">
        <v>266</v>
      </c>
      <c r="M190" s="39"/>
      <c r="N190" s="39" t="s">
        <v>266</v>
      </c>
      <c r="O190" s="41"/>
      <c r="P190" s="39" t="s">
        <v>27</v>
      </c>
      <c r="Q190" s="23">
        <v>24</v>
      </c>
      <c r="R190" s="23"/>
      <c r="S190" s="23">
        <v>24</v>
      </c>
    </row>
    <row r="191" spans="1:19" ht="13.5" thickBot="1">
      <c r="A191" s="39"/>
      <c r="B191" s="39"/>
      <c r="C191" s="39"/>
      <c r="D191" s="39"/>
      <c r="E191" s="39"/>
      <c r="F191" s="39" t="s">
        <v>198</v>
      </c>
      <c r="G191" s="39"/>
      <c r="H191" s="39"/>
      <c r="I191" s="40"/>
      <c r="J191" s="39"/>
      <c r="K191" s="39"/>
      <c r="L191" s="39"/>
      <c r="M191" s="39"/>
      <c r="N191" s="39"/>
      <c r="O191" s="39"/>
      <c r="P191" s="39"/>
      <c r="Q191" s="33">
        <f>ROUND(SUM(Q189:Q190),5)</f>
        <v>24</v>
      </c>
      <c r="R191" s="33">
        <f>ROUND(SUM(R189:R190),5)</f>
        <v>0</v>
      </c>
      <c r="S191" s="33">
        <f>S190</f>
        <v>24</v>
      </c>
    </row>
    <row r="192" spans="1:19" ht="13.5" thickBot="1">
      <c r="A192" s="39"/>
      <c r="B192" s="39"/>
      <c r="C192" s="39"/>
      <c r="D192" s="39"/>
      <c r="E192" s="39" t="s">
        <v>154</v>
      </c>
      <c r="F192" s="39"/>
      <c r="G192" s="39"/>
      <c r="H192" s="39"/>
      <c r="I192" s="40"/>
      <c r="J192" s="39"/>
      <c r="K192" s="39"/>
      <c r="L192" s="39"/>
      <c r="M192" s="39"/>
      <c r="N192" s="39"/>
      <c r="O192" s="39"/>
      <c r="P192" s="39"/>
      <c r="Q192" s="33">
        <f>ROUND(Q185+Q188+Q191,5)</f>
        <v>213.47</v>
      </c>
      <c r="R192" s="33">
        <f>ROUND(R185+R188+R191,5)</f>
        <v>0</v>
      </c>
      <c r="S192" s="33">
        <f>ROUND(S185+S188+S191,5)</f>
        <v>213.47</v>
      </c>
    </row>
    <row r="193" spans="1:19" ht="13.5" thickBot="1">
      <c r="A193" s="39"/>
      <c r="B193" s="39"/>
      <c r="C193" s="39"/>
      <c r="D193" s="39" t="s">
        <v>155</v>
      </c>
      <c r="E193" s="39"/>
      <c r="F193" s="39"/>
      <c r="G193" s="39"/>
      <c r="H193" s="39"/>
      <c r="I193" s="40"/>
      <c r="J193" s="39"/>
      <c r="K193" s="39"/>
      <c r="L193" s="39"/>
      <c r="M193" s="39"/>
      <c r="N193" s="39"/>
      <c r="O193" s="39"/>
      <c r="P193" s="39"/>
      <c r="Q193" s="32">
        <f>ROUND(Q107+Q110+Q131+Q138+Q172+Q177+Q181+Q192,5)</f>
        <v>12196.85</v>
      </c>
      <c r="R193" s="32">
        <f>ROUND(R107+R110+R131+R138+R172+R177+R181+R192,5)</f>
        <v>0</v>
      </c>
      <c r="S193" s="32">
        <f>ROUND(S107+S110+S131+S138+S172+S177+S181+S192,5)</f>
        <v>12196.85</v>
      </c>
    </row>
    <row r="194" spans="1:19" ht="12.75">
      <c r="A194" s="39"/>
      <c r="B194" s="39" t="s">
        <v>156</v>
      </c>
      <c r="C194" s="39"/>
      <c r="D194" s="39"/>
      <c r="E194" s="39"/>
      <c r="F194" s="39"/>
      <c r="G194" s="39"/>
      <c r="H194" s="39"/>
      <c r="I194" s="40"/>
      <c r="J194" s="39"/>
      <c r="K194" s="39"/>
      <c r="L194" s="39"/>
      <c r="M194" s="39"/>
      <c r="N194" s="39"/>
      <c r="O194" s="39"/>
      <c r="P194" s="39"/>
      <c r="Q194" s="22">
        <f>ROUND(Q96+Q193,5)</f>
        <v>51417.8</v>
      </c>
      <c r="R194" s="22">
        <f>ROUND(R96+R193,5)</f>
        <v>67881.9</v>
      </c>
      <c r="S194" s="22">
        <f>ROUND(S96-S193,5)</f>
        <v>16464.1</v>
      </c>
    </row>
    <row r="195" spans="1:19" ht="12.75">
      <c r="A195" s="16"/>
      <c r="B195" s="16" t="s">
        <v>157</v>
      </c>
      <c r="C195" s="16"/>
      <c r="D195" s="16"/>
      <c r="E195" s="16"/>
      <c r="F195" s="16"/>
      <c r="G195" s="16"/>
      <c r="H195" s="16"/>
      <c r="I195" s="37"/>
      <c r="J195" s="16"/>
      <c r="K195" s="16"/>
      <c r="L195" s="16"/>
      <c r="M195" s="16"/>
      <c r="N195" s="16"/>
      <c r="O195" s="16"/>
      <c r="P195" s="16"/>
      <c r="Q195" s="38"/>
      <c r="R195" s="38"/>
      <c r="S195" s="38"/>
    </row>
    <row r="196" spans="1:19" ht="12.75">
      <c r="A196" s="16"/>
      <c r="B196" s="16"/>
      <c r="C196" s="16" t="s">
        <v>158</v>
      </c>
      <c r="D196" s="16"/>
      <c r="E196" s="16"/>
      <c r="F196" s="16"/>
      <c r="G196" s="16"/>
      <c r="H196" s="16"/>
      <c r="I196" s="37"/>
      <c r="J196" s="16"/>
      <c r="K196" s="16"/>
      <c r="L196" s="16"/>
      <c r="M196" s="16"/>
      <c r="N196" s="16"/>
      <c r="O196" s="16"/>
      <c r="P196" s="16"/>
      <c r="Q196" s="38"/>
      <c r="R196" s="38"/>
      <c r="S196" s="38"/>
    </row>
    <row r="197" spans="1:19" ht="12.75">
      <c r="A197" s="16"/>
      <c r="B197" s="16"/>
      <c r="C197" s="16"/>
      <c r="D197" s="16" t="s">
        <v>100</v>
      </c>
      <c r="E197" s="16"/>
      <c r="F197" s="16"/>
      <c r="G197" s="16"/>
      <c r="H197" s="16"/>
      <c r="I197" s="37"/>
      <c r="J197" s="16"/>
      <c r="K197" s="16"/>
      <c r="L197" s="16"/>
      <c r="M197" s="16"/>
      <c r="N197" s="16"/>
      <c r="O197" s="16"/>
      <c r="P197" s="16"/>
      <c r="Q197" s="38"/>
      <c r="R197" s="38"/>
      <c r="S197" s="38"/>
    </row>
    <row r="198" spans="7:19" ht="13.5" thickBot="1">
      <c r="G198" s="39"/>
      <c r="H198" s="39" t="s">
        <v>200</v>
      </c>
      <c r="I198" s="40">
        <v>44868</v>
      </c>
      <c r="J198" s="39" t="s">
        <v>248</v>
      </c>
      <c r="K198" s="39"/>
      <c r="L198" s="39" t="s">
        <v>267</v>
      </c>
      <c r="M198" s="39" t="s">
        <v>293</v>
      </c>
      <c r="N198" s="39" t="s">
        <v>294</v>
      </c>
      <c r="O198" s="41"/>
      <c r="P198" s="39" t="s">
        <v>30</v>
      </c>
      <c r="Q198" s="23"/>
      <c r="R198" s="23">
        <v>43.89</v>
      </c>
      <c r="S198" s="23">
        <v>43.89</v>
      </c>
    </row>
    <row r="199" spans="1:19" ht="13.5" thickBot="1">
      <c r="A199" s="39"/>
      <c r="B199" s="39"/>
      <c r="C199" s="39"/>
      <c r="D199" s="39" t="s">
        <v>199</v>
      </c>
      <c r="E199" s="39"/>
      <c r="F199" s="39"/>
      <c r="G199" s="39"/>
      <c r="H199" s="39"/>
      <c r="I199" s="40"/>
      <c r="J199" s="39"/>
      <c r="K199" s="39"/>
      <c r="L199" s="39"/>
      <c r="M199" s="39"/>
      <c r="N199" s="39"/>
      <c r="O199" s="39"/>
      <c r="P199" s="39"/>
      <c r="Q199" s="33">
        <f>ROUND(SUM(Q197:Q198),5)</f>
        <v>0</v>
      </c>
      <c r="R199" s="33">
        <f>ROUND(SUM(R197:R198),5)</f>
        <v>43.89</v>
      </c>
      <c r="S199" s="33">
        <f>S198</f>
        <v>43.89</v>
      </c>
    </row>
    <row r="200" spans="1:19" ht="13.5" thickBot="1">
      <c r="A200" s="39"/>
      <c r="B200" s="39"/>
      <c r="C200" s="39" t="s">
        <v>159</v>
      </c>
      <c r="D200" s="39"/>
      <c r="E200" s="39"/>
      <c r="F200" s="39"/>
      <c r="G200" s="39"/>
      <c r="H200" s="39"/>
      <c r="I200" s="40"/>
      <c r="J200" s="39"/>
      <c r="K200" s="39"/>
      <c r="L200" s="39"/>
      <c r="M200" s="39"/>
      <c r="N200" s="39"/>
      <c r="O200" s="39"/>
      <c r="P200" s="39"/>
      <c r="Q200" s="33">
        <f>Q199</f>
        <v>0</v>
      </c>
      <c r="R200" s="33">
        <f>R199</f>
        <v>43.89</v>
      </c>
      <c r="S200" s="33">
        <f>S199</f>
        <v>43.89</v>
      </c>
    </row>
    <row r="201" spans="1:19" ht="13.5" thickBot="1">
      <c r="A201" s="39"/>
      <c r="B201" s="39" t="s">
        <v>160</v>
      </c>
      <c r="C201" s="39"/>
      <c r="D201" s="39"/>
      <c r="E201" s="39"/>
      <c r="F201" s="39"/>
      <c r="G201" s="39"/>
      <c r="H201" s="39"/>
      <c r="I201" s="40"/>
      <c r="J201" s="39"/>
      <c r="K201" s="39"/>
      <c r="L201" s="39"/>
      <c r="M201" s="39"/>
      <c r="N201" s="39"/>
      <c r="O201" s="39"/>
      <c r="P201" s="39"/>
      <c r="Q201" s="33">
        <f>Q200</f>
        <v>0</v>
      </c>
      <c r="R201" s="33">
        <f>R200</f>
        <v>43.89</v>
      </c>
      <c r="S201" s="33">
        <f>S200</f>
        <v>43.89</v>
      </c>
    </row>
    <row r="202" spans="1:19" s="25" customFormat="1" ht="12" thickBot="1">
      <c r="A202" s="16" t="s">
        <v>161</v>
      </c>
      <c r="B202" s="16"/>
      <c r="C202" s="16"/>
      <c r="D202" s="16"/>
      <c r="E202" s="16"/>
      <c r="F202" s="16"/>
      <c r="G202" s="16"/>
      <c r="H202" s="16"/>
      <c r="I202" s="37"/>
      <c r="J202" s="16"/>
      <c r="K202" s="16"/>
      <c r="L202" s="16"/>
      <c r="M202" s="16"/>
      <c r="N202" s="16"/>
      <c r="O202" s="16"/>
      <c r="P202" s="16"/>
      <c r="Q202" s="24">
        <f>ROUND(Q194+Q201,5)</f>
        <v>51417.8</v>
      </c>
      <c r="R202" s="24">
        <f>ROUND(R194+R201,5)</f>
        <v>67925.79</v>
      </c>
      <c r="S202" s="24">
        <f>ROUND(S194+S201,5)</f>
        <v>16507.99</v>
      </c>
    </row>
    <row r="203" ht="13.5" thickTop="1"/>
  </sheetData>
  <sheetProtection/>
  <printOptions/>
  <pageMargins left="0.7" right="0.7" top="0.75" bottom="0.75" header="0.1" footer="0.3"/>
  <pageSetup horizontalDpi="75" verticalDpi="75" orientation="portrait" r:id="rId2"/>
  <headerFooter alignWithMargins="0">
    <oddFooter>&amp;R&amp;"Arial,Bold"&amp;8 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theme="3"/>
  </sheetPr>
  <dimension ref="A1:G71"/>
  <sheetViews>
    <sheetView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H9" sqref="H9"/>
    </sheetView>
  </sheetViews>
  <sheetFormatPr defaultColWidth="8.75390625" defaultRowHeight="12.75"/>
  <cols>
    <col min="1" max="5" width="2.875" style="16" customWidth="1"/>
    <col min="6" max="6" width="23.25390625" style="16" customWidth="1"/>
    <col min="7" max="7" width="10.125" style="15" bestFit="1" customWidth="1"/>
  </cols>
  <sheetData>
    <row r="1" spans="1:7" ht="15.75">
      <c r="A1" s="17" t="s">
        <v>937</v>
      </c>
      <c r="G1" s="26" t="s">
        <v>296</v>
      </c>
    </row>
    <row r="2" spans="1:7" ht="18">
      <c r="A2" s="18" t="s">
        <v>297</v>
      </c>
      <c r="G2" s="27">
        <v>44910</v>
      </c>
    </row>
    <row r="3" spans="1:7" ht="12.75">
      <c r="A3" s="19" t="s">
        <v>23</v>
      </c>
      <c r="G3" s="26" t="s">
        <v>22</v>
      </c>
    </row>
    <row r="4" spans="1:7" s="30" customFormat="1" ht="13.5" thickBot="1">
      <c r="A4" s="28"/>
      <c r="B4" s="28"/>
      <c r="C4" s="28"/>
      <c r="D4" s="28"/>
      <c r="E4" s="28"/>
      <c r="F4" s="28"/>
      <c r="G4" s="34" t="s">
        <v>24</v>
      </c>
    </row>
    <row r="5" spans="1:7" ht="13.5" thickTop="1">
      <c r="A5" s="16" t="s">
        <v>298</v>
      </c>
      <c r="G5" s="22"/>
    </row>
    <row r="6" spans="2:7" ht="12.75">
      <c r="B6" s="16" t="s">
        <v>299</v>
      </c>
      <c r="G6" s="22"/>
    </row>
    <row r="7" spans="3:7" ht="12.75">
      <c r="C7" s="16" t="s">
        <v>300</v>
      </c>
      <c r="G7" s="22"/>
    </row>
    <row r="8" spans="4:7" ht="12.75">
      <c r="D8" s="16" t="s">
        <v>27</v>
      </c>
      <c r="G8" s="22">
        <v>55641.39</v>
      </c>
    </row>
    <row r="9" spans="4:7" ht="12.75">
      <c r="D9" s="16" t="s">
        <v>28</v>
      </c>
      <c r="G9" s="22">
        <v>43410.19</v>
      </c>
    </row>
    <row r="10" spans="4:7" ht="13.5" thickBot="1">
      <c r="D10" s="16" t="s">
        <v>29</v>
      </c>
      <c r="G10" s="31">
        <v>500</v>
      </c>
    </row>
    <row r="11" spans="3:7" ht="12.75">
      <c r="C11" s="16" t="s">
        <v>301</v>
      </c>
      <c r="G11" s="36">
        <f>ROUND(SUM(G7:G10),5)</f>
        <v>99551.58</v>
      </c>
    </row>
    <row r="12" spans="3:7" ht="12.75">
      <c r="C12" s="16" t="s">
        <v>302</v>
      </c>
      <c r="G12" s="22"/>
    </row>
    <row r="13" spans="4:7" ht="13.5" thickBot="1">
      <c r="D13" s="16" t="s">
        <v>30</v>
      </c>
      <c r="G13" s="31">
        <v>83547.91</v>
      </c>
    </row>
    <row r="14" spans="3:7" ht="12.75">
      <c r="C14" s="16" t="s">
        <v>303</v>
      </c>
      <c r="G14" s="22">
        <f>ROUND(SUM(G12:G13),5)</f>
        <v>83547.91</v>
      </c>
    </row>
    <row r="15" spans="3:7" ht="12.75">
      <c r="C15" s="16" t="s">
        <v>304</v>
      </c>
      <c r="G15" s="22"/>
    </row>
    <row r="16" spans="4:7" ht="12.75">
      <c r="D16" s="16" t="s">
        <v>32</v>
      </c>
      <c r="G16" s="22">
        <v>27872.63</v>
      </c>
    </row>
    <row r="17" spans="4:7" ht="12.75">
      <c r="D17" s="16" t="s">
        <v>33</v>
      </c>
      <c r="G17" s="22">
        <v>770</v>
      </c>
    </row>
    <row r="18" spans="4:7" ht="13.5" thickBot="1">
      <c r="D18" s="16" t="s">
        <v>35</v>
      </c>
      <c r="G18" s="23">
        <v>5418.02</v>
      </c>
    </row>
    <row r="19" spans="3:7" ht="13.5" thickBot="1">
      <c r="C19" s="16" t="s">
        <v>305</v>
      </c>
      <c r="G19" s="32">
        <f>ROUND(SUM(G15:G18),5)</f>
        <v>34060.65</v>
      </c>
    </row>
    <row r="20" spans="2:7" ht="12.75">
      <c r="B20" s="16" t="s">
        <v>306</v>
      </c>
      <c r="G20" s="22">
        <f>ROUND(G6+G11+G14+G19,5)</f>
        <v>217160.14</v>
      </c>
    </row>
    <row r="21" spans="2:7" ht="12.75">
      <c r="B21" s="16" t="s">
        <v>307</v>
      </c>
      <c r="G21" s="22"/>
    </row>
    <row r="22" spans="3:7" ht="12.75">
      <c r="C22" s="16" t="s">
        <v>36</v>
      </c>
      <c r="G22" s="22">
        <v>34326</v>
      </c>
    </row>
    <row r="23" spans="3:7" ht="12.75">
      <c r="C23" s="16" t="s">
        <v>37</v>
      </c>
      <c r="G23" s="22">
        <v>78936.91</v>
      </c>
    </row>
    <row r="24" spans="3:7" ht="12.75">
      <c r="C24" s="16" t="s">
        <v>38</v>
      </c>
      <c r="G24" s="36">
        <v>325000</v>
      </c>
    </row>
    <row r="25" spans="3:7" ht="12.75">
      <c r="C25" s="16" t="s">
        <v>39</v>
      </c>
      <c r="G25" s="22">
        <v>15300</v>
      </c>
    </row>
    <row r="26" spans="3:7" ht="12.75">
      <c r="C26" s="16" t="s">
        <v>40</v>
      </c>
      <c r="G26" s="22">
        <v>90000</v>
      </c>
    </row>
    <row r="27" spans="3:7" ht="13.5" thickBot="1">
      <c r="C27" s="16" t="s">
        <v>41</v>
      </c>
      <c r="G27" s="31">
        <v>-110344.6</v>
      </c>
    </row>
    <row r="28" spans="2:7" ht="12.75">
      <c r="B28" s="16" t="s">
        <v>308</v>
      </c>
      <c r="G28" s="22">
        <f>ROUND(SUM(G21:G27),5)</f>
        <v>433218.31</v>
      </c>
    </row>
    <row r="29" spans="2:7" ht="12.75">
      <c r="B29" s="16" t="s">
        <v>309</v>
      </c>
      <c r="G29" s="22"/>
    </row>
    <row r="30" spans="3:7" ht="13.5" thickBot="1">
      <c r="C30" s="16" t="s">
        <v>42</v>
      </c>
      <c r="G30" s="23">
        <v>1720</v>
      </c>
    </row>
    <row r="31" spans="2:7" ht="13.5" thickBot="1">
      <c r="B31" s="16" t="s">
        <v>310</v>
      </c>
      <c r="G31" s="33">
        <f>ROUND(SUM(G29:G30),5)</f>
        <v>1720</v>
      </c>
    </row>
    <row r="32" spans="1:7" s="25" customFormat="1" ht="12" thickBot="1">
      <c r="A32" s="16" t="s">
        <v>311</v>
      </c>
      <c r="B32" s="16"/>
      <c r="C32" s="16"/>
      <c r="D32" s="16"/>
      <c r="E32" s="16"/>
      <c r="F32" s="16"/>
      <c r="G32" s="24">
        <f>ROUND(G5+G20+G28+G31,5)</f>
        <v>652098.45</v>
      </c>
    </row>
    <row r="33" spans="1:7" ht="13.5" thickTop="1">
      <c r="A33" s="16" t="s">
        <v>312</v>
      </c>
      <c r="G33" s="22"/>
    </row>
    <row r="34" spans="2:7" ht="12.75">
      <c r="B34" s="16" t="s">
        <v>313</v>
      </c>
      <c r="G34" s="22"/>
    </row>
    <row r="35" spans="3:7" ht="12.75">
      <c r="C35" s="16" t="s">
        <v>314</v>
      </c>
      <c r="G35" s="22"/>
    </row>
    <row r="36" spans="4:7" ht="12.75">
      <c r="D36" s="16" t="s">
        <v>315</v>
      </c>
      <c r="G36" s="22"/>
    </row>
    <row r="37" spans="5:7" ht="13.5" thickBot="1">
      <c r="E37" s="16" t="s">
        <v>43</v>
      </c>
      <c r="G37" s="31">
        <v>58345.02</v>
      </c>
    </row>
    <row r="38" spans="4:7" ht="12.75">
      <c r="D38" s="16" t="s">
        <v>316</v>
      </c>
      <c r="G38" s="22">
        <f>ROUND(SUM(G36:G37),5)</f>
        <v>58345.02</v>
      </c>
    </row>
    <row r="39" spans="4:7" ht="12.75">
      <c r="D39" s="16" t="s">
        <v>317</v>
      </c>
      <c r="G39" s="22"/>
    </row>
    <row r="40" spans="5:7" ht="12.75">
      <c r="E40" s="16" t="s">
        <v>44</v>
      </c>
      <c r="G40" s="22">
        <v>25</v>
      </c>
    </row>
    <row r="41" spans="5:7" ht="13.5" thickBot="1">
      <c r="E41" s="16" t="s">
        <v>45</v>
      </c>
      <c r="G41" s="31">
        <v>436.8</v>
      </c>
    </row>
    <row r="42" spans="4:7" ht="12.75">
      <c r="D42" s="16" t="s">
        <v>318</v>
      </c>
      <c r="G42" s="22">
        <f>ROUND(SUM(G39:G41),5)</f>
        <v>461.8</v>
      </c>
    </row>
    <row r="43" spans="4:7" ht="12.75">
      <c r="D43" s="16" t="s">
        <v>319</v>
      </c>
      <c r="G43" s="22"/>
    </row>
    <row r="44" spans="5:7" ht="12.75">
      <c r="E44" s="16" t="s">
        <v>320</v>
      </c>
      <c r="G44" s="22"/>
    </row>
    <row r="45" spans="6:7" ht="12.75">
      <c r="F45" s="16" t="s">
        <v>321</v>
      </c>
      <c r="G45" s="22">
        <v>841</v>
      </c>
    </row>
    <row r="46" spans="6:7" ht="12.75">
      <c r="F46" s="16" t="s">
        <v>322</v>
      </c>
      <c r="G46" s="22">
        <v>1293.78</v>
      </c>
    </row>
    <row r="47" spans="6:7" ht="12.75">
      <c r="F47" s="16" t="s">
        <v>323</v>
      </c>
      <c r="G47" s="22">
        <v>191.21</v>
      </c>
    </row>
    <row r="48" spans="6:7" ht="12.75">
      <c r="F48" s="16" t="s">
        <v>324</v>
      </c>
      <c r="G48" s="22">
        <v>82.57</v>
      </c>
    </row>
    <row r="49" spans="6:7" ht="12.75">
      <c r="F49" s="16" t="s">
        <v>325</v>
      </c>
      <c r="G49" s="22">
        <v>805.83</v>
      </c>
    </row>
    <row r="50" spans="6:7" ht="13.5" thickBot="1">
      <c r="F50" s="16" t="s">
        <v>326</v>
      </c>
      <c r="G50" s="31">
        <v>75</v>
      </c>
    </row>
    <row r="51" spans="5:7" ht="12.75">
      <c r="E51" s="16" t="s">
        <v>327</v>
      </c>
      <c r="G51" s="22">
        <f>ROUND(SUM(G44:G50),5)</f>
        <v>3289.39</v>
      </c>
    </row>
    <row r="52" spans="5:7" ht="13.5" thickBot="1">
      <c r="E52" s="16" t="s">
        <v>55</v>
      </c>
      <c r="G52" s="23">
        <v>1629.27</v>
      </c>
    </row>
    <row r="53" spans="4:7" ht="13.5" thickBot="1">
      <c r="D53" s="16" t="s">
        <v>328</v>
      </c>
      <c r="G53" s="32">
        <f>ROUND(G43+SUM(G51:G52),5)</f>
        <v>4918.66</v>
      </c>
    </row>
    <row r="54" spans="3:7" ht="12.75">
      <c r="C54" s="16" t="s">
        <v>329</v>
      </c>
      <c r="G54" s="22">
        <f>ROUND(G35+G38+G42+G53,5)</f>
        <v>63725.48</v>
      </c>
    </row>
    <row r="55" spans="3:7" ht="12.75">
      <c r="C55" s="16" t="s">
        <v>330</v>
      </c>
      <c r="G55" s="22"/>
    </row>
    <row r="56" spans="4:7" ht="12.75">
      <c r="D56" s="16" t="s">
        <v>56</v>
      </c>
      <c r="G56" s="22">
        <v>11001.86</v>
      </c>
    </row>
    <row r="57" spans="4:7" ht="12.75">
      <c r="D57" s="16" t="s">
        <v>57</v>
      </c>
      <c r="G57" s="22">
        <v>19936.91</v>
      </c>
    </row>
    <row r="58" spans="4:7" ht="12.75">
      <c r="D58" s="16" t="s">
        <v>58</v>
      </c>
      <c r="G58" s="22">
        <v>22641</v>
      </c>
    </row>
    <row r="59" spans="4:7" ht="12.75">
      <c r="D59" s="16" t="s">
        <v>59</v>
      </c>
      <c r="G59" s="22">
        <v>13911.32</v>
      </c>
    </row>
    <row r="60" spans="4:7" ht="12.75">
      <c r="D60" s="16" t="s">
        <v>60</v>
      </c>
      <c r="G60" s="22">
        <v>21000</v>
      </c>
    </row>
    <row r="61" spans="4:7" ht="12.75">
      <c r="D61" s="16" t="s">
        <v>61</v>
      </c>
      <c r="G61" s="22">
        <v>2693.21</v>
      </c>
    </row>
    <row r="62" spans="4:7" ht="13.5" thickBot="1">
      <c r="D62" s="16" t="s">
        <v>62</v>
      </c>
      <c r="G62" s="23">
        <v>296283</v>
      </c>
    </row>
    <row r="63" spans="3:7" ht="13.5" thickBot="1">
      <c r="C63" s="16" t="s">
        <v>331</v>
      </c>
      <c r="G63" s="32">
        <f>ROUND(SUM(G55:G62),5)</f>
        <v>387467.3</v>
      </c>
    </row>
    <row r="64" spans="2:7" ht="12.75">
      <c r="B64" s="16" t="s">
        <v>332</v>
      </c>
      <c r="G64" s="22">
        <f>ROUND(G34+G54+G63,5)</f>
        <v>451192.78</v>
      </c>
    </row>
    <row r="65" spans="2:7" ht="12.75">
      <c r="B65" s="16" t="s">
        <v>333</v>
      </c>
      <c r="G65" s="22"/>
    </row>
    <row r="66" spans="3:7" ht="12.75">
      <c r="C66" s="16" t="s">
        <v>63</v>
      </c>
      <c r="G66" s="22">
        <v>38773.75</v>
      </c>
    </row>
    <row r="67" spans="3:7" ht="12.75">
      <c r="C67" s="16" t="s">
        <v>64</v>
      </c>
      <c r="G67" s="22">
        <v>500</v>
      </c>
    </row>
    <row r="68" spans="3:7" ht="12.75">
      <c r="C68" s="16" t="s">
        <v>65</v>
      </c>
      <c r="G68" s="22">
        <v>61756.76</v>
      </c>
    </row>
    <row r="69" spans="3:7" ht="13.5" thickBot="1">
      <c r="C69" s="16" t="s">
        <v>161</v>
      </c>
      <c r="G69" s="23">
        <v>99875.16</v>
      </c>
    </row>
    <row r="70" spans="2:7" ht="13.5" thickBot="1">
      <c r="B70" s="16" t="s">
        <v>334</v>
      </c>
      <c r="G70" s="33">
        <f>ROUND(SUM(G65:G69),5)</f>
        <v>200905.67</v>
      </c>
    </row>
    <row r="71" spans="1:7" s="25" customFormat="1" ht="12" thickBot="1">
      <c r="A71" s="16" t="s">
        <v>335</v>
      </c>
      <c r="B71" s="16"/>
      <c r="C71" s="16"/>
      <c r="D71" s="16"/>
      <c r="E71" s="16"/>
      <c r="F71" s="16"/>
      <c r="G71" s="24">
        <f>ROUND(G33+G64+G70,5)</f>
        <v>652098.45</v>
      </c>
    </row>
    <row r="72" ht="13.5" thickTop="1"/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>
    <tabColor theme="3"/>
  </sheetPr>
  <dimension ref="A1:S379"/>
  <sheetViews>
    <sheetView tabSelected="1" zoomScalePageLayoutView="0" workbookViewId="0" topLeftCell="A1">
      <pane xSplit="6" ySplit="4" topLeftCell="G98" activePane="bottomRight" state="frozen"/>
      <selection pane="topLeft" activeCell="A1" sqref="A1"/>
      <selection pane="topRight" activeCell="G1" sqref="G1"/>
      <selection pane="bottomLeft" activeCell="A5" sqref="A5"/>
      <selection pane="bottomRight" activeCell="H99" sqref="H99"/>
    </sheetView>
  </sheetViews>
  <sheetFormatPr defaultColWidth="8.75390625" defaultRowHeight="12.75"/>
  <cols>
    <col min="1" max="5" width="2.875" style="15" customWidth="1"/>
    <col min="6" max="6" width="23.875" style="15" customWidth="1"/>
    <col min="7" max="7" width="2.125" style="15" customWidth="1"/>
    <col min="8" max="8" width="12.375" style="15" bestFit="1" customWidth="1"/>
    <col min="9" max="9" width="7.625" style="15" bestFit="1" customWidth="1"/>
    <col min="10" max="10" width="6.50390625" style="15" bestFit="1" customWidth="1"/>
    <col min="11" max="11" width="3.125" style="15" bestFit="1" customWidth="1"/>
    <col min="12" max="12" width="24.875" style="15" bestFit="1" customWidth="1"/>
    <col min="13" max="13" width="30.625" style="15" customWidth="1"/>
    <col min="14" max="14" width="11.75390625" style="15" bestFit="1" customWidth="1"/>
    <col min="15" max="15" width="2.875" style="15" bestFit="1" customWidth="1"/>
    <col min="16" max="16" width="21.50390625" style="15" bestFit="1" customWidth="1"/>
    <col min="17" max="18" width="7.625" style="15" bestFit="1" customWidth="1"/>
    <col min="19" max="19" width="10.125" style="15" bestFit="1" customWidth="1"/>
  </cols>
  <sheetData>
    <row r="1" spans="1:19" ht="15.75">
      <c r="A1" s="17" t="s">
        <v>937</v>
      </c>
      <c r="S1" s="26" t="s">
        <v>336</v>
      </c>
    </row>
    <row r="2" spans="1:19" ht="18">
      <c r="A2" s="18" t="s">
        <v>12</v>
      </c>
      <c r="S2" s="27">
        <v>44910</v>
      </c>
    </row>
    <row r="3" spans="1:19" ht="12.75">
      <c r="A3" s="19" t="s">
        <v>23</v>
      </c>
      <c r="S3" s="26" t="s">
        <v>22</v>
      </c>
    </row>
    <row r="4" spans="1:19" s="30" customFormat="1" ht="13.5" thickBot="1">
      <c r="A4" s="42"/>
      <c r="B4" s="42"/>
      <c r="C4" s="42"/>
      <c r="D4" s="42"/>
      <c r="E4" s="42"/>
      <c r="F4" s="42"/>
      <c r="G4" s="42"/>
      <c r="H4" s="34" t="s">
        <v>163</v>
      </c>
      <c r="I4" s="34" t="s">
        <v>164</v>
      </c>
      <c r="J4" s="34" t="s">
        <v>165</v>
      </c>
      <c r="K4" s="34" t="s">
        <v>166</v>
      </c>
      <c r="L4" s="34" t="s">
        <v>167</v>
      </c>
      <c r="M4" s="34" t="s">
        <v>168</v>
      </c>
      <c r="N4" s="34" t="s">
        <v>169</v>
      </c>
      <c r="O4" s="34" t="s">
        <v>170</v>
      </c>
      <c r="P4" s="34" t="s">
        <v>171</v>
      </c>
      <c r="Q4" s="34" t="s">
        <v>25</v>
      </c>
      <c r="R4" s="34" t="s">
        <v>26</v>
      </c>
      <c r="S4" s="34" t="s">
        <v>172</v>
      </c>
    </row>
    <row r="5" spans="1:19" ht="13.5" thickTop="1">
      <c r="A5" s="16" t="s">
        <v>298</v>
      </c>
      <c r="B5" s="16"/>
      <c r="C5" s="16"/>
      <c r="D5" s="16"/>
      <c r="E5" s="16"/>
      <c r="F5" s="16"/>
      <c r="G5" s="16"/>
      <c r="H5" s="16"/>
      <c r="I5" s="37"/>
      <c r="J5" s="16"/>
      <c r="K5" s="16"/>
      <c r="L5" s="16"/>
      <c r="M5" s="16"/>
      <c r="N5" s="16"/>
      <c r="O5" s="43"/>
      <c r="P5" s="16"/>
      <c r="Q5" s="38"/>
      <c r="R5" s="38"/>
      <c r="S5" s="38">
        <v>623814.08</v>
      </c>
    </row>
    <row r="6" spans="1:19" ht="12.75">
      <c r="A6" s="16"/>
      <c r="B6" s="16" t="s">
        <v>299</v>
      </c>
      <c r="C6" s="16"/>
      <c r="D6" s="16"/>
      <c r="E6" s="16"/>
      <c r="F6" s="16"/>
      <c r="G6" s="16"/>
      <c r="H6" s="16"/>
      <c r="I6" s="37"/>
      <c r="J6" s="16"/>
      <c r="K6" s="16"/>
      <c r="L6" s="16"/>
      <c r="M6" s="16"/>
      <c r="N6" s="16"/>
      <c r="O6" s="43"/>
      <c r="P6" s="16"/>
      <c r="Q6" s="38"/>
      <c r="R6" s="38"/>
      <c r="S6" s="38">
        <v>188875.77</v>
      </c>
    </row>
    <row r="7" spans="1:19" ht="12.75">
      <c r="A7" s="16"/>
      <c r="B7" s="16"/>
      <c r="C7" s="16" t="s">
        <v>300</v>
      </c>
      <c r="D7" s="16"/>
      <c r="E7" s="16"/>
      <c r="F7" s="16"/>
      <c r="G7" s="16"/>
      <c r="H7" s="16"/>
      <c r="I7" s="37"/>
      <c r="J7" s="16"/>
      <c r="K7" s="16"/>
      <c r="L7" s="16"/>
      <c r="M7" s="16"/>
      <c r="N7" s="16"/>
      <c r="O7" s="43"/>
      <c r="P7" s="16"/>
      <c r="Q7" s="38"/>
      <c r="R7" s="38"/>
      <c r="S7" s="38">
        <v>77921.51</v>
      </c>
    </row>
    <row r="8" spans="1:19" ht="12.75">
      <c r="A8" s="16"/>
      <c r="B8" s="16"/>
      <c r="C8" s="16"/>
      <c r="D8" s="16" t="s">
        <v>27</v>
      </c>
      <c r="E8" s="16"/>
      <c r="F8" s="16"/>
      <c r="G8" s="16"/>
      <c r="H8" s="16"/>
      <c r="I8" s="37"/>
      <c r="J8" s="16"/>
      <c r="K8" s="16"/>
      <c r="L8" s="16"/>
      <c r="M8" s="16"/>
      <c r="N8" s="16"/>
      <c r="O8" s="43"/>
      <c r="P8" s="16"/>
      <c r="Q8" s="38"/>
      <c r="R8" s="38"/>
      <c r="S8" s="38">
        <v>76311.32</v>
      </c>
    </row>
    <row r="9" spans="1:19" ht="12.75">
      <c r="A9" s="39"/>
      <c r="B9" s="39"/>
      <c r="C9" s="39"/>
      <c r="D9" s="39"/>
      <c r="E9" s="39"/>
      <c r="F9" s="39"/>
      <c r="G9" s="39"/>
      <c r="H9" s="39" t="s">
        <v>203</v>
      </c>
      <c r="I9" s="40">
        <v>44866</v>
      </c>
      <c r="J9" s="39" t="s">
        <v>245</v>
      </c>
      <c r="K9" s="39"/>
      <c r="L9" s="39" t="s">
        <v>437</v>
      </c>
      <c r="M9" s="39" t="s">
        <v>274</v>
      </c>
      <c r="N9" s="39"/>
      <c r="O9" s="44" t="s">
        <v>337</v>
      </c>
      <c r="P9" s="39" t="s">
        <v>148</v>
      </c>
      <c r="Q9" s="22">
        <v>0</v>
      </c>
      <c r="R9" s="22"/>
      <c r="S9" s="22">
        <v>76311.32</v>
      </c>
    </row>
    <row r="10" spans="1:19" ht="12.75">
      <c r="A10" s="39"/>
      <c r="B10" s="39"/>
      <c r="C10" s="39"/>
      <c r="D10" s="39"/>
      <c r="E10" s="39"/>
      <c r="F10" s="39"/>
      <c r="G10" s="39"/>
      <c r="H10" s="39" t="s">
        <v>203</v>
      </c>
      <c r="I10" s="40">
        <v>44866</v>
      </c>
      <c r="J10" s="39" t="s">
        <v>222</v>
      </c>
      <c r="K10" s="39"/>
      <c r="L10" s="39" t="s">
        <v>438</v>
      </c>
      <c r="M10" s="39" t="s">
        <v>274</v>
      </c>
      <c r="N10" s="39"/>
      <c r="O10" s="44" t="s">
        <v>337</v>
      </c>
      <c r="P10" s="39" t="s">
        <v>121</v>
      </c>
      <c r="Q10" s="22">
        <v>0</v>
      </c>
      <c r="R10" s="22"/>
      <c r="S10" s="22">
        <v>76311.32</v>
      </c>
    </row>
    <row r="11" spans="1:19" ht="12.75">
      <c r="A11" s="39"/>
      <c r="B11" s="39"/>
      <c r="C11" s="39"/>
      <c r="D11" s="39"/>
      <c r="E11" s="39"/>
      <c r="F11" s="39"/>
      <c r="G11" s="39"/>
      <c r="H11" s="39" t="s">
        <v>207</v>
      </c>
      <c r="I11" s="40">
        <v>44868</v>
      </c>
      <c r="J11" s="39" t="s">
        <v>236</v>
      </c>
      <c r="K11" s="39"/>
      <c r="L11" s="39" t="s">
        <v>439</v>
      </c>
      <c r="M11" s="39"/>
      <c r="N11" s="39" t="s">
        <v>266</v>
      </c>
      <c r="O11" s="44" t="s">
        <v>337</v>
      </c>
      <c r="P11" s="39" t="s">
        <v>495</v>
      </c>
      <c r="Q11" s="22"/>
      <c r="R11" s="22">
        <v>1299.6</v>
      </c>
      <c r="S11" s="22">
        <v>75011.72</v>
      </c>
    </row>
    <row r="12" spans="1:19" ht="12.75">
      <c r="A12" s="39"/>
      <c r="B12" s="39"/>
      <c r="C12" s="39"/>
      <c r="D12" s="39"/>
      <c r="E12" s="39"/>
      <c r="F12" s="39"/>
      <c r="G12" s="39"/>
      <c r="H12" s="39" t="s">
        <v>207</v>
      </c>
      <c r="I12" s="40">
        <v>44868</v>
      </c>
      <c r="J12" s="39" t="s">
        <v>237</v>
      </c>
      <c r="K12" s="39"/>
      <c r="L12" s="39" t="s">
        <v>440</v>
      </c>
      <c r="M12" s="39"/>
      <c r="N12" s="39" t="s">
        <v>266</v>
      </c>
      <c r="O12" s="44" t="s">
        <v>337</v>
      </c>
      <c r="P12" s="39" t="s">
        <v>495</v>
      </c>
      <c r="Q12" s="22"/>
      <c r="R12" s="22">
        <v>890.57</v>
      </c>
      <c r="S12" s="22">
        <v>74121.15</v>
      </c>
    </row>
    <row r="13" spans="1:19" ht="12.75">
      <c r="A13" s="39"/>
      <c r="B13" s="39"/>
      <c r="C13" s="39"/>
      <c r="D13" s="39"/>
      <c r="E13" s="39"/>
      <c r="F13" s="39"/>
      <c r="G13" s="39"/>
      <c r="H13" s="39" t="s">
        <v>207</v>
      </c>
      <c r="I13" s="40">
        <v>44868</v>
      </c>
      <c r="J13" s="39" t="s">
        <v>238</v>
      </c>
      <c r="K13" s="39"/>
      <c r="L13" s="39" t="s">
        <v>441</v>
      </c>
      <c r="M13" s="39"/>
      <c r="N13" s="39" t="s">
        <v>266</v>
      </c>
      <c r="O13" s="44" t="s">
        <v>337</v>
      </c>
      <c r="P13" s="39" t="s">
        <v>495</v>
      </c>
      <c r="Q13" s="22"/>
      <c r="R13" s="22">
        <v>1033.99</v>
      </c>
      <c r="S13" s="22">
        <v>73087.16</v>
      </c>
    </row>
    <row r="14" spans="1:19" ht="12.75">
      <c r="A14" s="39"/>
      <c r="B14" s="39"/>
      <c r="C14" s="39"/>
      <c r="D14" s="39"/>
      <c r="E14" s="39"/>
      <c r="F14" s="39"/>
      <c r="G14" s="39"/>
      <c r="H14" s="39" t="s">
        <v>397</v>
      </c>
      <c r="I14" s="40">
        <v>44869</v>
      </c>
      <c r="J14" s="39"/>
      <c r="K14" s="39"/>
      <c r="L14" s="39"/>
      <c r="M14" s="39" t="s">
        <v>397</v>
      </c>
      <c r="N14" s="39"/>
      <c r="O14" s="44" t="s">
        <v>337</v>
      </c>
      <c r="P14" s="39" t="s">
        <v>31</v>
      </c>
      <c r="Q14" s="22">
        <v>3500</v>
      </c>
      <c r="R14" s="22"/>
      <c r="S14" s="22">
        <v>76587.16</v>
      </c>
    </row>
    <row r="15" spans="1:19" ht="12.75">
      <c r="A15" s="39"/>
      <c r="B15" s="39"/>
      <c r="C15" s="39"/>
      <c r="D15" s="39"/>
      <c r="E15" s="39"/>
      <c r="F15" s="39"/>
      <c r="G15" s="39"/>
      <c r="H15" s="39" t="s">
        <v>398</v>
      </c>
      <c r="I15" s="40">
        <v>44870</v>
      </c>
      <c r="J15" s="39"/>
      <c r="K15" s="39"/>
      <c r="L15" s="39" t="s">
        <v>249</v>
      </c>
      <c r="M15" s="39"/>
      <c r="N15" s="39"/>
      <c r="O15" s="44" t="s">
        <v>337</v>
      </c>
      <c r="P15" s="39" t="s">
        <v>30</v>
      </c>
      <c r="Q15" s="22">
        <v>4948</v>
      </c>
      <c r="R15" s="22"/>
      <c r="S15" s="22">
        <v>81535.16</v>
      </c>
    </row>
    <row r="16" spans="1:19" ht="12.75">
      <c r="A16" s="39"/>
      <c r="B16" s="39"/>
      <c r="C16" s="39"/>
      <c r="D16" s="39"/>
      <c r="E16" s="39"/>
      <c r="F16" s="39"/>
      <c r="G16" s="39"/>
      <c r="H16" s="39" t="s">
        <v>205</v>
      </c>
      <c r="I16" s="40">
        <v>44872</v>
      </c>
      <c r="J16" s="39" t="s">
        <v>402</v>
      </c>
      <c r="K16" s="39"/>
      <c r="L16" s="39" t="s">
        <v>442</v>
      </c>
      <c r="M16" s="39"/>
      <c r="N16" s="39"/>
      <c r="O16" s="44" t="s">
        <v>337</v>
      </c>
      <c r="P16" s="39" t="s">
        <v>43</v>
      </c>
      <c r="Q16" s="22"/>
      <c r="R16" s="22">
        <v>250</v>
      </c>
      <c r="S16" s="22">
        <v>81285.16</v>
      </c>
    </row>
    <row r="17" spans="1:19" ht="12.75">
      <c r="A17" s="39"/>
      <c r="B17" s="39"/>
      <c r="C17" s="39"/>
      <c r="D17" s="39"/>
      <c r="E17" s="39"/>
      <c r="F17" s="39"/>
      <c r="G17" s="39"/>
      <c r="H17" s="39" t="s">
        <v>205</v>
      </c>
      <c r="I17" s="40">
        <v>44872</v>
      </c>
      <c r="J17" s="39" t="s">
        <v>403</v>
      </c>
      <c r="K17" s="39"/>
      <c r="L17" s="39" t="s">
        <v>443</v>
      </c>
      <c r="M17" s="39" t="s">
        <v>475</v>
      </c>
      <c r="N17" s="39"/>
      <c r="O17" s="44" t="s">
        <v>337</v>
      </c>
      <c r="P17" s="39" t="s">
        <v>43</v>
      </c>
      <c r="Q17" s="22"/>
      <c r="R17" s="22">
        <v>180</v>
      </c>
      <c r="S17" s="22">
        <v>81105.16</v>
      </c>
    </row>
    <row r="18" spans="1:19" ht="12.75">
      <c r="A18" s="39"/>
      <c r="B18" s="39"/>
      <c r="C18" s="39"/>
      <c r="D18" s="39"/>
      <c r="E18" s="39"/>
      <c r="F18" s="39"/>
      <c r="G18" s="39"/>
      <c r="H18" s="39" t="s">
        <v>205</v>
      </c>
      <c r="I18" s="40">
        <v>44872</v>
      </c>
      <c r="J18" s="39" t="s">
        <v>230</v>
      </c>
      <c r="K18" s="39"/>
      <c r="L18" s="39" t="s">
        <v>265</v>
      </c>
      <c r="M18" s="39" t="s">
        <v>284</v>
      </c>
      <c r="N18" s="39"/>
      <c r="O18" s="44" t="s">
        <v>337</v>
      </c>
      <c r="P18" s="39" t="s">
        <v>495</v>
      </c>
      <c r="Q18" s="22"/>
      <c r="R18" s="22">
        <v>3813.6</v>
      </c>
      <c r="S18" s="22">
        <v>77291.56</v>
      </c>
    </row>
    <row r="19" spans="1:19" ht="12.75">
      <c r="A19" s="39"/>
      <c r="B19" s="39"/>
      <c r="C19" s="39"/>
      <c r="D19" s="39"/>
      <c r="E19" s="39"/>
      <c r="F19" s="39"/>
      <c r="G19" s="39"/>
      <c r="H19" s="39" t="s">
        <v>205</v>
      </c>
      <c r="I19" s="40">
        <v>44872</v>
      </c>
      <c r="J19" s="39" t="s">
        <v>404</v>
      </c>
      <c r="K19" s="39"/>
      <c r="L19" s="39" t="s">
        <v>444</v>
      </c>
      <c r="M19" s="39" t="s">
        <v>476</v>
      </c>
      <c r="N19" s="39"/>
      <c r="O19" s="44" t="s">
        <v>337</v>
      </c>
      <c r="P19" s="39" t="s">
        <v>43</v>
      </c>
      <c r="Q19" s="22"/>
      <c r="R19" s="22">
        <v>400</v>
      </c>
      <c r="S19" s="22">
        <v>76891.56</v>
      </c>
    </row>
    <row r="20" spans="1:19" ht="12.75">
      <c r="A20" s="39"/>
      <c r="B20" s="39"/>
      <c r="C20" s="39"/>
      <c r="D20" s="39"/>
      <c r="E20" s="39"/>
      <c r="F20" s="39"/>
      <c r="G20" s="39"/>
      <c r="H20" s="39" t="s">
        <v>399</v>
      </c>
      <c r="I20" s="40">
        <v>44872</v>
      </c>
      <c r="J20" s="39" t="s">
        <v>405</v>
      </c>
      <c r="K20" s="39"/>
      <c r="L20" s="39" t="s">
        <v>445</v>
      </c>
      <c r="M20" s="39" t="s">
        <v>477</v>
      </c>
      <c r="N20" s="39"/>
      <c r="O20" s="44" t="s">
        <v>337</v>
      </c>
      <c r="P20" s="39" t="s">
        <v>495</v>
      </c>
      <c r="Q20" s="22"/>
      <c r="R20" s="22">
        <v>291.04</v>
      </c>
      <c r="S20" s="22">
        <v>76600.52</v>
      </c>
    </row>
    <row r="21" spans="1:19" ht="12.75">
      <c r="A21" s="39"/>
      <c r="B21" s="39"/>
      <c r="C21" s="39"/>
      <c r="D21" s="39"/>
      <c r="E21" s="39"/>
      <c r="F21" s="39"/>
      <c r="G21" s="39"/>
      <c r="H21" s="39" t="s">
        <v>399</v>
      </c>
      <c r="I21" s="40">
        <v>44872</v>
      </c>
      <c r="J21" s="39" t="s">
        <v>406</v>
      </c>
      <c r="K21" s="39"/>
      <c r="L21" s="39" t="s">
        <v>446</v>
      </c>
      <c r="M21" s="39" t="s">
        <v>478</v>
      </c>
      <c r="N21" s="39"/>
      <c r="O21" s="44" t="s">
        <v>337</v>
      </c>
      <c r="P21" s="39" t="s">
        <v>495</v>
      </c>
      <c r="Q21" s="22"/>
      <c r="R21" s="22">
        <v>2126.5</v>
      </c>
      <c r="S21" s="22">
        <v>74474.02</v>
      </c>
    </row>
    <row r="22" spans="1:19" ht="12.75">
      <c r="A22" s="39"/>
      <c r="B22" s="39"/>
      <c r="C22" s="39"/>
      <c r="D22" s="39"/>
      <c r="E22" s="39"/>
      <c r="F22" s="39"/>
      <c r="G22" s="39"/>
      <c r="H22" s="39" t="s">
        <v>399</v>
      </c>
      <c r="I22" s="40">
        <v>44872</v>
      </c>
      <c r="J22" s="39" t="s">
        <v>407</v>
      </c>
      <c r="K22" s="39"/>
      <c r="L22" s="39" t="s">
        <v>447</v>
      </c>
      <c r="M22" s="39" t="s">
        <v>479</v>
      </c>
      <c r="N22" s="39"/>
      <c r="O22" s="44" t="s">
        <v>337</v>
      </c>
      <c r="P22" s="39" t="s">
        <v>326</v>
      </c>
      <c r="Q22" s="22"/>
      <c r="R22" s="22">
        <v>125</v>
      </c>
      <c r="S22" s="22">
        <v>74349.02</v>
      </c>
    </row>
    <row r="23" spans="1:19" ht="12.75">
      <c r="A23" s="39"/>
      <c r="B23" s="39"/>
      <c r="C23" s="39"/>
      <c r="D23" s="39"/>
      <c r="E23" s="39"/>
      <c r="F23" s="39"/>
      <c r="G23" s="39"/>
      <c r="H23" s="39" t="s">
        <v>399</v>
      </c>
      <c r="I23" s="40">
        <v>44872</v>
      </c>
      <c r="J23" s="39" t="s">
        <v>408</v>
      </c>
      <c r="K23" s="39"/>
      <c r="L23" s="39" t="s">
        <v>448</v>
      </c>
      <c r="M23" s="39"/>
      <c r="N23" s="39"/>
      <c r="O23" s="44" t="s">
        <v>337</v>
      </c>
      <c r="P23" s="39" t="s">
        <v>325</v>
      </c>
      <c r="Q23" s="22"/>
      <c r="R23" s="22">
        <v>804.16</v>
      </c>
      <c r="S23" s="22">
        <v>73544.86</v>
      </c>
    </row>
    <row r="24" spans="1:19" ht="12.75">
      <c r="A24" s="39"/>
      <c r="B24" s="39"/>
      <c r="C24" s="39"/>
      <c r="D24" s="39"/>
      <c r="E24" s="39"/>
      <c r="F24" s="39"/>
      <c r="G24" s="39"/>
      <c r="H24" s="39" t="s">
        <v>397</v>
      </c>
      <c r="I24" s="40">
        <v>44876</v>
      </c>
      <c r="J24" s="39"/>
      <c r="K24" s="39"/>
      <c r="L24" s="39"/>
      <c r="M24" s="39" t="s">
        <v>397</v>
      </c>
      <c r="N24" s="39"/>
      <c r="O24" s="44" t="s">
        <v>337</v>
      </c>
      <c r="P24" s="39" t="s">
        <v>31</v>
      </c>
      <c r="Q24" s="22">
        <v>1224.39</v>
      </c>
      <c r="R24" s="22"/>
      <c r="S24" s="22">
        <v>74769.25</v>
      </c>
    </row>
    <row r="25" spans="1:19" ht="12.75">
      <c r="A25" s="39"/>
      <c r="B25" s="39"/>
      <c r="C25" s="39"/>
      <c r="D25" s="39"/>
      <c r="E25" s="39"/>
      <c r="F25" s="39"/>
      <c r="G25" s="39"/>
      <c r="H25" s="39" t="s">
        <v>203</v>
      </c>
      <c r="I25" s="40">
        <v>44877</v>
      </c>
      <c r="J25" s="39" t="s">
        <v>223</v>
      </c>
      <c r="K25" s="39"/>
      <c r="L25" s="39" t="s">
        <v>449</v>
      </c>
      <c r="M25" s="39"/>
      <c r="N25" s="39"/>
      <c r="O25" s="44" t="s">
        <v>337</v>
      </c>
      <c r="P25" s="39" t="s">
        <v>121</v>
      </c>
      <c r="Q25" s="22"/>
      <c r="R25" s="22">
        <v>48.1</v>
      </c>
      <c r="S25" s="22">
        <v>74721.15</v>
      </c>
    </row>
    <row r="26" spans="1:19" ht="12.75">
      <c r="A26" s="39"/>
      <c r="B26" s="39"/>
      <c r="C26" s="39"/>
      <c r="D26" s="39"/>
      <c r="E26" s="39"/>
      <c r="F26" s="39"/>
      <c r="G26" s="39"/>
      <c r="H26" s="39" t="s">
        <v>205</v>
      </c>
      <c r="I26" s="40">
        <v>44879</v>
      </c>
      <c r="J26" s="39" t="s">
        <v>409</v>
      </c>
      <c r="K26" s="39"/>
      <c r="L26" s="39" t="s">
        <v>265</v>
      </c>
      <c r="M26" s="39" t="s">
        <v>284</v>
      </c>
      <c r="N26" s="39"/>
      <c r="O26" s="44" t="s">
        <v>337</v>
      </c>
      <c r="P26" s="39" t="s">
        <v>43</v>
      </c>
      <c r="Q26" s="22"/>
      <c r="R26" s="22">
        <v>800</v>
      </c>
      <c r="S26" s="22">
        <v>73921.15</v>
      </c>
    </row>
    <row r="27" spans="1:19" ht="12.75">
      <c r="A27" s="39"/>
      <c r="B27" s="39"/>
      <c r="C27" s="39"/>
      <c r="D27" s="39"/>
      <c r="E27" s="39"/>
      <c r="F27" s="39"/>
      <c r="G27" s="39"/>
      <c r="H27" s="39" t="s">
        <v>205</v>
      </c>
      <c r="I27" s="40">
        <v>44879</v>
      </c>
      <c r="J27" s="39" t="s">
        <v>410</v>
      </c>
      <c r="K27" s="39"/>
      <c r="L27" s="39" t="s">
        <v>442</v>
      </c>
      <c r="M27" s="39"/>
      <c r="N27" s="39"/>
      <c r="O27" s="44" t="s">
        <v>337</v>
      </c>
      <c r="P27" s="39" t="s">
        <v>43</v>
      </c>
      <c r="Q27" s="22"/>
      <c r="R27" s="22">
        <v>440</v>
      </c>
      <c r="S27" s="22">
        <v>73481.15</v>
      </c>
    </row>
    <row r="28" spans="1:19" ht="12.75">
      <c r="A28" s="39"/>
      <c r="B28" s="39"/>
      <c r="C28" s="39"/>
      <c r="D28" s="39"/>
      <c r="E28" s="39"/>
      <c r="F28" s="39"/>
      <c r="G28" s="39"/>
      <c r="H28" s="39" t="s">
        <v>205</v>
      </c>
      <c r="I28" s="40">
        <v>44879</v>
      </c>
      <c r="J28" s="39" t="s">
        <v>411</v>
      </c>
      <c r="K28" s="39"/>
      <c r="L28" s="39" t="s">
        <v>450</v>
      </c>
      <c r="M28" s="39"/>
      <c r="N28" s="39"/>
      <c r="O28" s="44"/>
      <c r="P28" s="39" t="s">
        <v>43</v>
      </c>
      <c r="Q28" s="22"/>
      <c r="R28" s="22">
        <v>3200</v>
      </c>
      <c r="S28" s="22">
        <v>70281.15</v>
      </c>
    </row>
    <row r="29" spans="1:19" ht="12.75">
      <c r="A29" s="39"/>
      <c r="B29" s="39"/>
      <c r="C29" s="39"/>
      <c r="D29" s="39"/>
      <c r="E29" s="39"/>
      <c r="F29" s="39"/>
      <c r="G29" s="39"/>
      <c r="H29" s="39" t="s">
        <v>205</v>
      </c>
      <c r="I29" s="40">
        <v>44879</v>
      </c>
      <c r="J29" s="39" t="s">
        <v>412</v>
      </c>
      <c r="K29" s="39"/>
      <c r="L29" s="39" t="s">
        <v>444</v>
      </c>
      <c r="M29" s="39" t="s">
        <v>476</v>
      </c>
      <c r="N29" s="39"/>
      <c r="O29" s="44" t="s">
        <v>337</v>
      </c>
      <c r="P29" s="39" t="s">
        <v>43</v>
      </c>
      <c r="Q29" s="22"/>
      <c r="R29" s="22">
        <v>850</v>
      </c>
      <c r="S29" s="22">
        <v>69431.15</v>
      </c>
    </row>
    <row r="30" spans="1:19" ht="12.75">
      <c r="A30" s="39"/>
      <c r="B30" s="39"/>
      <c r="C30" s="39"/>
      <c r="D30" s="39"/>
      <c r="E30" s="39"/>
      <c r="F30" s="39"/>
      <c r="G30" s="39"/>
      <c r="H30" s="39" t="s">
        <v>205</v>
      </c>
      <c r="I30" s="40">
        <v>44879</v>
      </c>
      <c r="J30" s="39" t="s">
        <v>413</v>
      </c>
      <c r="K30" s="39"/>
      <c r="L30" s="39" t="s">
        <v>451</v>
      </c>
      <c r="M30" s="39" t="s">
        <v>289</v>
      </c>
      <c r="N30" s="39"/>
      <c r="O30" s="44" t="s">
        <v>337</v>
      </c>
      <c r="P30" s="39" t="s">
        <v>43</v>
      </c>
      <c r="Q30" s="22"/>
      <c r="R30" s="22">
        <v>532.97</v>
      </c>
      <c r="S30" s="22">
        <v>68898.18</v>
      </c>
    </row>
    <row r="31" spans="1:19" ht="12.75">
      <c r="A31" s="39"/>
      <c r="B31" s="39"/>
      <c r="C31" s="39"/>
      <c r="D31" s="39"/>
      <c r="E31" s="39"/>
      <c r="F31" s="39"/>
      <c r="G31" s="39"/>
      <c r="H31" s="39" t="s">
        <v>203</v>
      </c>
      <c r="I31" s="40">
        <v>44880</v>
      </c>
      <c r="J31" s="39" t="s">
        <v>233</v>
      </c>
      <c r="K31" s="39"/>
      <c r="L31" s="39" t="s">
        <v>447</v>
      </c>
      <c r="M31" s="39"/>
      <c r="N31" s="39"/>
      <c r="O31" s="44" t="s">
        <v>337</v>
      </c>
      <c r="P31" s="39" t="s">
        <v>495</v>
      </c>
      <c r="Q31" s="22"/>
      <c r="R31" s="22">
        <v>675</v>
      </c>
      <c r="S31" s="22">
        <v>68223.18</v>
      </c>
    </row>
    <row r="32" spans="1:19" ht="12.75">
      <c r="A32" s="39"/>
      <c r="B32" s="39"/>
      <c r="C32" s="39"/>
      <c r="D32" s="39"/>
      <c r="E32" s="39"/>
      <c r="F32" s="39"/>
      <c r="G32" s="39"/>
      <c r="H32" s="39" t="s">
        <v>203</v>
      </c>
      <c r="I32" s="40">
        <v>44880</v>
      </c>
      <c r="J32" s="39" t="s">
        <v>224</v>
      </c>
      <c r="K32" s="39"/>
      <c r="L32" s="39" t="s">
        <v>449</v>
      </c>
      <c r="M32" s="39"/>
      <c r="N32" s="39"/>
      <c r="O32" s="44" t="s">
        <v>337</v>
      </c>
      <c r="P32" s="39" t="s">
        <v>121</v>
      </c>
      <c r="Q32" s="22"/>
      <c r="R32" s="22">
        <v>489.23</v>
      </c>
      <c r="S32" s="22">
        <v>67733.95</v>
      </c>
    </row>
    <row r="33" spans="1:19" ht="12.75">
      <c r="A33" s="39"/>
      <c r="B33" s="39"/>
      <c r="C33" s="39"/>
      <c r="D33" s="39"/>
      <c r="E33" s="39"/>
      <c r="F33" s="39"/>
      <c r="G33" s="39"/>
      <c r="H33" s="39" t="s">
        <v>203</v>
      </c>
      <c r="I33" s="40">
        <v>44880</v>
      </c>
      <c r="J33" s="39" t="s">
        <v>414</v>
      </c>
      <c r="K33" s="39"/>
      <c r="L33" s="39" t="s">
        <v>452</v>
      </c>
      <c r="M33" s="39"/>
      <c r="N33" s="39"/>
      <c r="O33" s="44" t="s">
        <v>337</v>
      </c>
      <c r="P33" s="39" t="s">
        <v>44</v>
      </c>
      <c r="Q33" s="22"/>
      <c r="R33" s="22">
        <v>1050</v>
      </c>
      <c r="S33" s="22">
        <v>66683.95</v>
      </c>
    </row>
    <row r="34" spans="1:19" ht="12.75">
      <c r="A34" s="39"/>
      <c r="B34" s="39"/>
      <c r="C34" s="39"/>
      <c r="D34" s="39"/>
      <c r="E34" s="39"/>
      <c r="F34" s="39"/>
      <c r="G34" s="39"/>
      <c r="H34" s="39" t="s">
        <v>203</v>
      </c>
      <c r="I34" s="40">
        <v>44880</v>
      </c>
      <c r="J34" s="39" t="s">
        <v>415</v>
      </c>
      <c r="K34" s="39"/>
      <c r="L34" s="39" t="s">
        <v>453</v>
      </c>
      <c r="M34" s="39"/>
      <c r="N34" s="39"/>
      <c r="O34" s="44" t="s">
        <v>337</v>
      </c>
      <c r="P34" s="39" t="s">
        <v>45</v>
      </c>
      <c r="Q34" s="22"/>
      <c r="R34" s="22">
        <v>48.28</v>
      </c>
      <c r="S34" s="22">
        <v>66635.67</v>
      </c>
    </row>
    <row r="35" spans="1:19" ht="12.75">
      <c r="A35" s="39"/>
      <c r="B35" s="39"/>
      <c r="C35" s="39"/>
      <c r="D35" s="39"/>
      <c r="E35" s="39"/>
      <c r="F35" s="39"/>
      <c r="G35" s="39"/>
      <c r="H35" s="39" t="s">
        <v>400</v>
      </c>
      <c r="I35" s="40">
        <v>44880</v>
      </c>
      <c r="J35" s="39" t="s">
        <v>416</v>
      </c>
      <c r="K35" s="39"/>
      <c r="L35" s="39" t="s">
        <v>454</v>
      </c>
      <c r="M35" s="39" t="s">
        <v>480</v>
      </c>
      <c r="N35" s="39"/>
      <c r="O35" s="44" t="s">
        <v>337</v>
      </c>
      <c r="P35" s="39" t="s">
        <v>495</v>
      </c>
      <c r="Q35" s="22"/>
      <c r="R35" s="22">
        <v>1983.01</v>
      </c>
      <c r="S35" s="22">
        <v>64652.66</v>
      </c>
    </row>
    <row r="36" spans="1:19" ht="12.75">
      <c r="A36" s="39"/>
      <c r="B36" s="39"/>
      <c r="C36" s="39"/>
      <c r="D36" s="39"/>
      <c r="E36" s="39"/>
      <c r="F36" s="39"/>
      <c r="G36" s="39"/>
      <c r="H36" s="39" t="s">
        <v>203</v>
      </c>
      <c r="I36" s="40">
        <v>44881</v>
      </c>
      <c r="J36" s="39" t="s">
        <v>232</v>
      </c>
      <c r="K36" s="39"/>
      <c r="L36" s="39"/>
      <c r="M36" s="39" t="s">
        <v>286</v>
      </c>
      <c r="N36" s="39"/>
      <c r="O36" s="44" t="s">
        <v>337</v>
      </c>
      <c r="P36" s="39" t="s">
        <v>84</v>
      </c>
      <c r="Q36" s="22"/>
      <c r="R36" s="22">
        <v>12.5</v>
      </c>
      <c r="S36" s="22">
        <v>64640.16</v>
      </c>
    </row>
    <row r="37" spans="1:19" ht="12.75">
      <c r="A37" s="39"/>
      <c r="B37" s="39"/>
      <c r="C37" s="39"/>
      <c r="D37" s="39"/>
      <c r="E37" s="39"/>
      <c r="F37" s="39"/>
      <c r="G37" s="39"/>
      <c r="H37" s="39" t="s">
        <v>205</v>
      </c>
      <c r="I37" s="40">
        <v>44882</v>
      </c>
      <c r="J37" s="39" t="s">
        <v>417</v>
      </c>
      <c r="K37" s="39"/>
      <c r="L37" s="39" t="s">
        <v>455</v>
      </c>
      <c r="M37" s="39" t="s">
        <v>481</v>
      </c>
      <c r="N37" s="39"/>
      <c r="O37" s="44" t="s">
        <v>337</v>
      </c>
      <c r="P37" s="39" t="s">
        <v>43</v>
      </c>
      <c r="Q37" s="22">
        <v>0</v>
      </c>
      <c r="R37" s="22"/>
      <c r="S37" s="22">
        <v>64640.16</v>
      </c>
    </row>
    <row r="38" spans="1:19" ht="12.75">
      <c r="A38" s="39"/>
      <c r="B38" s="39"/>
      <c r="C38" s="39"/>
      <c r="D38" s="39"/>
      <c r="E38" s="39"/>
      <c r="F38" s="39"/>
      <c r="G38" s="39"/>
      <c r="H38" s="39" t="s">
        <v>207</v>
      </c>
      <c r="I38" s="40">
        <v>44882</v>
      </c>
      <c r="J38" s="39" t="s">
        <v>239</v>
      </c>
      <c r="K38" s="39"/>
      <c r="L38" s="39" t="s">
        <v>439</v>
      </c>
      <c r="M38" s="39"/>
      <c r="N38" s="39" t="s">
        <v>266</v>
      </c>
      <c r="O38" s="44" t="s">
        <v>337</v>
      </c>
      <c r="P38" s="39" t="s">
        <v>495</v>
      </c>
      <c r="Q38" s="22"/>
      <c r="R38" s="22">
        <v>1324.61</v>
      </c>
      <c r="S38" s="22">
        <v>63315.55</v>
      </c>
    </row>
    <row r="39" spans="1:19" ht="12.75">
      <c r="A39" s="39"/>
      <c r="B39" s="39"/>
      <c r="C39" s="39"/>
      <c r="D39" s="39"/>
      <c r="E39" s="39"/>
      <c r="F39" s="39"/>
      <c r="G39" s="39"/>
      <c r="H39" s="39" t="s">
        <v>207</v>
      </c>
      <c r="I39" s="40">
        <v>44882</v>
      </c>
      <c r="J39" s="39" t="s">
        <v>240</v>
      </c>
      <c r="K39" s="39"/>
      <c r="L39" s="39" t="s">
        <v>440</v>
      </c>
      <c r="M39" s="39"/>
      <c r="N39" s="39" t="s">
        <v>266</v>
      </c>
      <c r="O39" s="44" t="s">
        <v>337</v>
      </c>
      <c r="P39" s="39" t="s">
        <v>495</v>
      </c>
      <c r="Q39" s="22"/>
      <c r="R39" s="22">
        <v>962.13</v>
      </c>
      <c r="S39" s="22">
        <v>62353.42</v>
      </c>
    </row>
    <row r="40" spans="1:19" ht="12.75">
      <c r="A40" s="39"/>
      <c r="B40" s="39"/>
      <c r="C40" s="39"/>
      <c r="D40" s="39"/>
      <c r="E40" s="39"/>
      <c r="F40" s="39"/>
      <c r="G40" s="39"/>
      <c r="H40" s="39" t="s">
        <v>207</v>
      </c>
      <c r="I40" s="40">
        <v>44882</v>
      </c>
      <c r="J40" s="39" t="s">
        <v>241</v>
      </c>
      <c r="K40" s="39"/>
      <c r="L40" s="39" t="s">
        <v>441</v>
      </c>
      <c r="M40" s="39"/>
      <c r="N40" s="39" t="s">
        <v>266</v>
      </c>
      <c r="O40" s="44" t="s">
        <v>337</v>
      </c>
      <c r="P40" s="39" t="s">
        <v>495</v>
      </c>
      <c r="Q40" s="22"/>
      <c r="R40" s="22">
        <v>1108.76</v>
      </c>
      <c r="S40" s="22">
        <v>61244.66</v>
      </c>
    </row>
    <row r="41" spans="1:19" ht="12.75">
      <c r="A41" s="39"/>
      <c r="B41" s="39"/>
      <c r="C41" s="39"/>
      <c r="D41" s="39"/>
      <c r="E41" s="39"/>
      <c r="F41" s="39"/>
      <c r="G41" s="39"/>
      <c r="H41" s="39" t="s">
        <v>203</v>
      </c>
      <c r="I41" s="40">
        <v>44884</v>
      </c>
      <c r="J41" s="39" t="s">
        <v>226</v>
      </c>
      <c r="K41" s="39"/>
      <c r="L41" s="39" t="s">
        <v>456</v>
      </c>
      <c r="M41" s="39"/>
      <c r="N41" s="39"/>
      <c r="O41" s="44"/>
      <c r="P41" s="39" t="s">
        <v>122</v>
      </c>
      <c r="Q41" s="22"/>
      <c r="R41" s="22">
        <v>225</v>
      </c>
      <c r="S41" s="22">
        <v>61019.66</v>
      </c>
    </row>
    <row r="42" spans="1:19" ht="12.75">
      <c r="A42" s="39"/>
      <c r="B42" s="39"/>
      <c r="C42" s="39"/>
      <c r="D42" s="39"/>
      <c r="E42" s="39"/>
      <c r="F42" s="39"/>
      <c r="G42" s="39"/>
      <c r="H42" s="39" t="s">
        <v>205</v>
      </c>
      <c r="I42" s="40">
        <v>44886</v>
      </c>
      <c r="J42" s="39" t="s">
        <v>418</v>
      </c>
      <c r="K42" s="39"/>
      <c r="L42" s="39" t="s">
        <v>457</v>
      </c>
      <c r="M42" s="39" t="s">
        <v>482</v>
      </c>
      <c r="N42" s="39"/>
      <c r="O42" s="44" t="s">
        <v>337</v>
      </c>
      <c r="P42" s="39" t="s">
        <v>43</v>
      </c>
      <c r="Q42" s="22"/>
      <c r="R42" s="22">
        <v>1940.4</v>
      </c>
      <c r="S42" s="22">
        <v>59079.26</v>
      </c>
    </row>
    <row r="43" spans="1:19" ht="12.75">
      <c r="A43" s="39"/>
      <c r="B43" s="39"/>
      <c r="C43" s="39"/>
      <c r="D43" s="39"/>
      <c r="E43" s="39"/>
      <c r="F43" s="39"/>
      <c r="G43" s="39"/>
      <c r="H43" s="39" t="s">
        <v>397</v>
      </c>
      <c r="I43" s="40">
        <v>44886</v>
      </c>
      <c r="J43" s="39"/>
      <c r="K43" s="39"/>
      <c r="L43" s="39"/>
      <c r="M43" s="39" t="s">
        <v>397</v>
      </c>
      <c r="N43" s="39"/>
      <c r="O43" s="44" t="s">
        <v>337</v>
      </c>
      <c r="P43" s="39" t="s">
        <v>31</v>
      </c>
      <c r="Q43" s="22">
        <v>5912.93</v>
      </c>
      <c r="R43" s="22"/>
      <c r="S43" s="22">
        <v>64992.19</v>
      </c>
    </row>
    <row r="44" spans="1:19" ht="12.75">
      <c r="A44" s="39"/>
      <c r="B44" s="39"/>
      <c r="C44" s="39"/>
      <c r="D44" s="39"/>
      <c r="E44" s="39"/>
      <c r="F44" s="39"/>
      <c r="G44" s="39"/>
      <c r="H44" s="39" t="s">
        <v>203</v>
      </c>
      <c r="I44" s="40">
        <v>44887</v>
      </c>
      <c r="J44" s="39" t="s">
        <v>243</v>
      </c>
      <c r="K44" s="39"/>
      <c r="L44" s="39" t="s">
        <v>458</v>
      </c>
      <c r="M44" s="39" t="s">
        <v>290</v>
      </c>
      <c r="N44" s="39"/>
      <c r="O44" s="44" t="s">
        <v>337</v>
      </c>
      <c r="P44" s="39" t="s">
        <v>495</v>
      </c>
      <c r="Q44" s="22"/>
      <c r="R44" s="22">
        <v>244.13</v>
      </c>
      <c r="S44" s="22">
        <v>64748.06</v>
      </c>
    </row>
    <row r="45" spans="1:19" ht="12.75">
      <c r="A45" s="39"/>
      <c r="B45" s="39"/>
      <c r="C45" s="39"/>
      <c r="D45" s="39"/>
      <c r="E45" s="39"/>
      <c r="F45" s="39"/>
      <c r="G45" s="39"/>
      <c r="H45" s="39" t="s">
        <v>203</v>
      </c>
      <c r="I45" s="40">
        <v>44890</v>
      </c>
      <c r="J45" s="39" t="s">
        <v>246</v>
      </c>
      <c r="K45" s="39"/>
      <c r="L45" s="39" t="s">
        <v>459</v>
      </c>
      <c r="M45" s="39" t="s">
        <v>483</v>
      </c>
      <c r="N45" s="39"/>
      <c r="O45" s="44" t="s">
        <v>337</v>
      </c>
      <c r="P45" s="39" t="s">
        <v>151</v>
      </c>
      <c r="Q45" s="22"/>
      <c r="R45" s="22">
        <v>97.53</v>
      </c>
      <c r="S45" s="22">
        <v>64650.53</v>
      </c>
    </row>
    <row r="46" spans="1:19" ht="12.75">
      <c r="A46" s="39"/>
      <c r="B46" s="39"/>
      <c r="C46" s="39"/>
      <c r="D46" s="39"/>
      <c r="E46" s="39"/>
      <c r="F46" s="39"/>
      <c r="G46" s="39"/>
      <c r="H46" s="39" t="s">
        <v>397</v>
      </c>
      <c r="I46" s="40">
        <v>44890</v>
      </c>
      <c r="J46" s="39"/>
      <c r="K46" s="39"/>
      <c r="L46" s="39"/>
      <c r="M46" s="39" t="s">
        <v>484</v>
      </c>
      <c r="N46" s="39"/>
      <c r="O46" s="44" t="s">
        <v>337</v>
      </c>
      <c r="P46" s="39" t="s">
        <v>495</v>
      </c>
      <c r="Q46" s="22">
        <v>0</v>
      </c>
      <c r="R46" s="22"/>
      <c r="S46" s="22">
        <v>64650.53</v>
      </c>
    </row>
    <row r="47" spans="1:19" ht="12.75">
      <c r="A47" s="39"/>
      <c r="B47" s="39"/>
      <c r="C47" s="39"/>
      <c r="D47" s="39"/>
      <c r="E47" s="39"/>
      <c r="F47" s="39"/>
      <c r="G47" s="39"/>
      <c r="H47" s="39" t="s">
        <v>397</v>
      </c>
      <c r="I47" s="40">
        <v>44890</v>
      </c>
      <c r="J47" s="39"/>
      <c r="K47" s="39"/>
      <c r="L47" s="39"/>
      <c r="M47" s="39" t="s">
        <v>397</v>
      </c>
      <c r="N47" s="39"/>
      <c r="O47" s="44" t="s">
        <v>337</v>
      </c>
      <c r="P47" s="39" t="s">
        <v>31</v>
      </c>
      <c r="Q47" s="22">
        <v>10000</v>
      </c>
      <c r="R47" s="22"/>
      <c r="S47" s="22">
        <v>74650.53</v>
      </c>
    </row>
    <row r="48" spans="1:19" ht="12.75">
      <c r="A48" s="39"/>
      <c r="B48" s="39"/>
      <c r="C48" s="39"/>
      <c r="D48" s="39"/>
      <c r="E48" s="39"/>
      <c r="F48" s="39"/>
      <c r="G48" s="39"/>
      <c r="H48" s="39" t="s">
        <v>397</v>
      </c>
      <c r="I48" s="40">
        <v>44890</v>
      </c>
      <c r="J48" s="39"/>
      <c r="K48" s="39"/>
      <c r="L48" s="39"/>
      <c r="M48" s="39" t="s">
        <v>397</v>
      </c>
      <c r="N48" s="39"/>
      <c r="O48" s="44" t="s">
        <v>337</v>
      </c>
      <c r="P48" s="39" t="s">
        <v>31</v>
      </c>
      <c r="Q48" s="22">
        <v>2580</v>
      </c>
      <c r="R48" s="22"/>
      <c r="S48" s="22">
        <v>77230.53</v>
      </c>
    </row>
    <row r="49" spans="1:19" ht="12.75">
      <c r="A49" s="39"/>
      <c r="B49" s="39"/>
      <c r="C49" s="39"/>
      <c r="D49" s="39"/>
      <c r="E49" s="39"/>
      <c r="F49" s="39"/>
      <c r="G49" s="39"/>
      <c r="H49" s="39" t="s">
        <v>397</v>
      </c>
      <c r="I49" s="40">
        <v>44890</v>
      </c>
      <c r="J49" s="39"/>
      <c r="K49" s="39"/>
      <c r="L49" s="39"/>
      <c r="M49" s="39" t="s">
        <v>397</v>
      </c>
      <c r="N49" s="39"/>
      <c r="O49" s="44" t="s">
        <v>337</v>
      </c>
      <c r="P49" s="39" t="s">
        <v>495</v>
      </c>
      <c r="Q49" s="22">
        <v>14085.3</v>
      </c>
      <c r="R49" s="22"/>
      <c r="S49" s="22">
        <v>91315.83</v>
      </c>
    </row>
    <row r="50" spans="1:19" ht="12.75">
      <c r="A50" s="39"/>
      <c r="B50" s="39"/>
      <c r="C50" s="39"/>
      <c r="D50" s="39"/>
      <c r="E50" s="39"/>
      <c r="F50" s="39"/>
      <c r="G50" s="39"/>
      <c r="H50" s="39" t="s">
        <v>401</v>
      </c>
      <c r="I50" s="40">
        <v>44890</v>
      </c>
      <c r="J50" s="39"/>
      <c r="K50" s="39"/>
      <c r="L50" s="39"/>
      <c r="M50" s="39" t="s">
        <v>485</v>
      </c>
      <c r="N50" s="39"/>
      <c r="O50" s="44" t="s">
        <v>337</v>
      </c>
      <c r="P50" s="39" t="s">
        <v>28</v>
      </c>
      <c r="Q50" s="22"/>
      <c r="R50" s="22">
        <v>42300</v>
      </c>
      <c r="S50" s="22">
        <v>49015.83</v>
      </c>
    </row>
    <row r="51" spans="1:19" ht="12.75">
      <c r="A51" s="39"/>
      <c r="B51" s="39"/>
      <c r="C51" s="39"/>
      <c r="D51" s="39"/>
      <c r="E51" s="39"/>
      <c r="F51" s="39"/>
      <c r="G51" s="39"/>
      <c r="H51" s="39" t="s">
        <v>397</v>
      </c>
      <c r="I51" s="40">
        <v>44890</v>
      </c>
      <c r="J51" s="39"/>
      <c r="K51" s="39"/>
      <c r="L51" s="39"/>
      <c r="M51" s="39" t="s">
        <v>397</v>
      </c>
      <c r="N51" s="39"/>
      <c r="O51" s="44" t="s">
        <v>337</v>
      </c>
      <c r="P51" s="39" t="s">
        <v>31</v>
      </c>
      <c r="Q51" s="22">
        <v>1200</v>
      </c>
      <c r="R51" s="22"/>
      <c r="S51" s="22">
        <v>50215.83</v>
      </c>
    </row>
    <row r="52" spans="1:19" ht="12.75">
      <c r="A52" s="39"/>
      <c r="B52" s="39"/>
      <c r="C52" s="39"/>
      <c r="D52" s="39"/>
      <c r="E52" s="39"/>
      <c r="F52" s="39"/>
      <c r="G52" s="39"/>
      <c r="H52" s="39" t="s">
        <v>397</v>
      </c>
      <c r="I52" s="40">
        <v>44890</v>
      </c>
      <c r="J52" s="39"/>
      <c r="K52" s="39"/>
      <c r="L52" s="39"/>
      <c r="M52" s="39" t="s">
        <v>397</v>
      </c>
      <c r="N52" s="39"/>
      <c r="O52" s="44" t="s">
        <v>337</v>
      </c>
      <c r="P52" s="39" t="s">
        <v>31</v>
      </c>
      <c r="Q52" s="22">
        <v>4264.78</v>
      </c>
      <c r="R52" s="22"/>
      <c r="S52" s="22">
        <v>54480.61</v>
      </c>
    </row>
    <row r="53" spans="1:19" ht="12.75">
      <c r="A53" s="39"/>
      <c r="B53" s="39"/>
      <c r="C53" s="39"/>
      <c r="D53" s="39"/>
      <c r="E53" s="39"/>
      <c r="F53" s="39"/>
      <c r="G53" s="39"/>
      <c r="H53" s="39" t="s">
        <v>398</v>
      </c>
      <c r="I53" s="40">
        <v>44890</v>
      </c>
      <c r="J53" s="39"/>
      <c r="K53" s="39"/>
      <c r="L53" s="39" t="s">
        <v>253</v>
      </c>
      <c r="M53" s="39"/>
      <c r="N53" s="39"/>
      <c r="O53" s="44" t="s">
        <v>337</v>
      </c>
      <c r="P53" s="39" t="s">
        <v>30</v>
      </c>
      <c r="Q53" s="22">
        <v>4225.41</v>
      </c>
      <c r="R53" s="22"/>
      <c r="S53" s="22">
        <v>58706.02</v>
      </c>
    </row>
    <row r="54" spans="1:19" ht="12.75">
      <c r="A54" s="39"/>
      <c r="B54" s="39"/>
      <c r="C54" s="39"/>
      <c r="D54" s="39"/>
      <c r="E54" s="39"/>
      <c r="F54" s="39"/>
      <c r="G54" s="39"/>
      <c r="H54" s="39" t="s">
        <v>397</v>
      </c>
      <c r="I54" s="40">
        <v>44890</v>
      </c>
      <c r="J54" s="39"/>
      <c r="K54" s="39"/>
      <c r="L54" s="39"/>
      <c r="M54" s="39" t="s">
        <v>397</v>
      </c>
      <c r="N54" s="39"/>
      <c r="O54" s="44" t="s">
        <v>337</v>
      </c>
      <c r="P54" s="39" t="s">
        <v>31</v>
      </c>
      <c r="Q54" s="22">
        <v>5435</v>
      </c>
      <c r="R54" s="22"/>
      <c r="S54" s="22">
        <v>64141.02</v>
      </c>
    </row>
    <row r="55" spans="1:19" ht="12.75">
      <c r="A55" s="39"/>
      <c r="B55" s="39"/>
      <c r="C55" s="39"/>
      <c r="D55" s="39"/>
      <c r="E55" s="39"/>
      <c r="F55" s="39"/>
      <c r="G55" s="39"/>
      <c r="H55" s="39" t="s">
        <v>205</v>
      </c>
      <c r="I55" s="40">
        <v>44893</v>
      </c>
      <c r="J55" s="39" t="s">
        <v>419</v>
      </c>
      <c r="K55" s="39"/>
      <c r="L55" s="39" t="s">
        <v>460</v>
      </c>
      <c r="M55" s="39"/>
      <c r="N55" s="39"/>
      <c r="O55" s="44"/>
      <c r="P55" s="39" t="s">
        <v>43</v>
      </c>
      <c r="Q55" s="22"/>
      <c r="R55" s="22">
        <v>300</v>
      </c>
      <c r="S55" s="22">
        <v>63841.02</v>
      </c>
    </row>
    <row r="56" spans="1:19" ht="12.75">
      <c r="A56" s="39"/>
      <c r="B56" s="39"/>
      <c r="C56" s="39"/>
      <c r="D56" s="39"/>
      <c r="E56" s="39"/>
      <c r="F56" s="39"/>
      <c r="G56" s="39"/>
      <c r="H56" s="39" t="s">
        <v>205</v>
      </c>
      <c r="I56" s="40">
        <v>44893</v>
      </c>
      <c r="J56" s="39" t="s">
        <v>420</v>
      </c>
      <c r="K56" s="39"/>
      <c r="L56" s="39" t="s">
        <v>461</v>
      </c>
      <c r="M56" s="39"/>
      <c r="N56" s="39"/>
      <c r="O56" s="44"/>
      <c r="P56" s="39" t="s">
        <v>43</v>
      </c>
      <c r="Q56" s="22"/>
      <c r="R56" s="22">
        <v>500</v>
      </c>
      <c r="S56" s="22">
        <v>63341.02</v>
      </c>
    </row>
    <row r="57" spans="1:19" ht="12.75">
      <c r="A57" s="39"/>
      <c r="B57" s="39"/>
      <c r="C57" s="39"/>
      <c r="D57" s="39"/>
      <c r="E57" s="39"/>
      <c r="F57" s="39"/>
      <c r="G57" s="39"/>
      <c r="H57" s="39" t="s">
        <v>205</v>
      </c>
      <c r="I57" s="40">
        <v>44893</v>
      </c>
      <c r="J57" s="39" t="s">
        <v>421</v>
      </c>
      <c r="K57" s="39"/>
      <c r="L57" s="39" t="s">
        <v>265</v>
      </c>
      <c r="M57" s="39" t="s">
        <v>284</v>
      </c>
      <c r="N57" s="39"/>
      <c r="O57" s="44"/>
      <c r="P57" s="39" t="s">
        <v>43</v>
      </c>
      <c r="Q57" s="22"/>
      <c r="R57" s="22">
        <v>600</v>
      </c>
      <c r="S57" s="22">
        <v>62741.02</v>
      </c>
    </row>
    <row r="58" spans="1:19" ht="12.75">
      <c r="A58" s="39"/>
      <c r="B58" s="39"/>
      <c r="C58" s="39"/>
      <c r="D58" s="39"/>
      <c r="E58" s="39"/>
      <c r="F58" s="39"/>
      <c r="G58" s="39"/>
      <c r="H58" s="39" t="s">
        <v>205</v>
      </c>
      <c r="I58" s="40">
        <v>44893</v>
      </c>
      <c r="J58" s="39" t="s">
        <v>422</v>
      </c>
      <c r="K58" s="39"/>
      <c r="L58" s="39" t="s">
        <v>443</v>
      </c>
      <c r="M58" s="39" t="s">
        <v>475</v>
      </c>
      <c r="N58" s="39"/>
      <c r="O58" s="44"/>
      <c r="P58" s="39" t="s">
        <v>43</v>
      </c>
      <c r="Q58" s="22"/>
      <c r="R58" s="22">
        <v>800</v>
      </c>
      <c r="S58" s="22">
        <v>61941.02</v>
      </c>
    </row>
    <row r="59" spans="1:19" ht="12.75">
      <c r="A59" s="39"/>
      <c r="B59" s="39"/>
      <c r="C59" s="39"/>
      <c r="D59" s="39"/>
      <c r="E59" s="39"/>
      <c r="F59" s="39"/>
      <c r="G59" s="39"/>
      <c r="H59" s="39" t="s">
        <v>205</v>
      </c>
      <c r="I59" s="40">
        <v>44893</v>
      </c>
      <c r="J59" s="39" t="s">
        <v>423</v>
      </c>
      <c r="K59" s="39"/>
      <c r="L59" s="39" t="s">
        <v>457</v>
      </c>
      <c r="M59" s="39" t="s">
        <v>482</v>
      </c>
      <c r="N59" s="39"/>
      <c r="O59" s="44"/>
      <c r="P59" s="39" t="s">
        <v>43</v>
      </c>
      <c r="Q59" s="22"/>
      <c r="R59" s="22">
        <v>6790</v>
      </c>
      <c r="S59" s="22">
        <v>55151.02</v>
      </c>
    </row>
    <row r="60" spans="1:19" ht="12.75">
      <c r="A60" s="39"/>
      <c r="B60" s="39"/>
      <c r="C60" s="39"/>
      <c r="D60" s="39"/>
      <c r="E60" s="39"/>
      <c r="F60" s="39"/>
      <c r="G60" s="39"/>
      <c r="H60" s="39" t="s">
        <v>205</v>
      </c>
      <c r="I60" s="40">
        <v>44893</v>
      </c>
      <c r="J60" s="39" t="s">
        <v>424</v>
      </c>
      <c r="K60" s="39"/>
      <c r="L60" s="39" t="s">
        <v>462</v>
      </c>
      <c r="M60" s="39"/>
      <c r="N60" s="39"/>
      <c r="O60" s="44"/>
      <c r="P60" s="39" t="s">
        <v>43</v>
      </c>
      <c r="Q60" s="22"/>
      <c r="R60" s="22">
        <v>2000</v>
      </c>
      <c r="S60" s="22">
        <v>53151.02</v>
      </c>
    </row>
    <row r="61" spans="1:19" ht="12.75">
      <c r="A61" s="39"/>
      <c r="B61" s="39"/>
      <c r="C61" s="39"/>
      <c r="D61" s="39"/>
      <c r="E61" s="39"/>
      <c r="F61" s="39"/>
      <c r="G61" s="39"/>
      <c r="H61" s="39" t="s">
        <v>205</v>
      </c>
      <c r="I61" s="40">
        <v>44893</v>
      </c>
      <c r="J61" s="39" t="s">
        <v>425</v>
      </c>
      <c r="K61" s="39"/>
      <c r="L61" s="39" t="s">
        <v>463</v>
      </c>
      <c r="M61" s="39" t="s">
        <v>486</v>
      </c>
      <c r="N61" s="39"/>
      <c r="O61" s="44"/>
      <c r="P61" s="39" t="s">
        <v>43</v>
      </c>
      <c r="Q61" s="22"/>
      <c r="R61" s="22">
        <v>500</v>
      </c>
      <c r="S61" s="22">
        <v>52651.02</v>
      </c>
    </row>
    <row r="62" spans="1:19" ht="12.75">
      <c r="A62" s="39"/>
      <c r="B62" s="39"/>
      <c r="C62" s="39"/>
      <c r="D62" s="39"/>
      <c r="E62" s="39"/>
      <c r="F62" s="39"/>
      <c r="G62" s="39"/>
      <c r="H62" s="39" t="s">
        <v>201</v>
      </c>
      <c r="I62" s="40">
        <v>44894</v>
      </c>
      <c r="J62" s="39" t="s">
        <v>217</v>
      </c>
      <c r="K62" s="39"/>
      <c r="L62" s="39" t="s">
        <v>258</v>
      </c>
      <c r="M62" s="39"/>
      <c r="N62" s="39" t="s">
        <v>295</v>
      </c>
      <c r="O62" s="44" t="s">
        <v>337</v>
      </c>
      <c r="P62" s="39" t="s">
        <v>495</v>
      </c>
      <c r="Q62" s="22">
        <v>3150</v>
      </c>
      <c r="R62" s="22"/>
      <c r="S62" s="22">
        <v>55801.02</v>
      </c>
    </row>
    <row r="63" spans="1:19" ht="12.75">
      <c r="A63" s="39"/>
      <c r="B63" s="39"/>
      <c r="C63" s="39"/>
      <c r="D63" s="39"/>
      <c r="E63" s="39"/>
      <c r="F63" s="39"/>
      <c r="G63" s="39"/>
      <c r="H63" s="39" t="s">
        <v>203</v>
      </c>
      <c r="I63" s="40">
        <v>44895</v>
      </c>
      <c r="J63" s="39" t="s">
        <v>247</v>
      </c>
      <c r="K63" s="39"/>
      <c r="L63" s="39" t="s">
        <v>464</v>
      </c>
      <c r="M63" s="39"/>
      <c r="N63" s="39"/>
      <c r="O63" s="44"/>
      <c r="P63" s="39" t="s">
        <v>153</v>
      </c>
      <c r="Q63" s="22"/>
      <c r="R63" s="22">
        <v>24</v>
      </c>
      <c r="S63" s="22">
        <v>55777.02</v>
      </c>
    </row>
    <row r="64" spans="1:19" ht="12.75">
      <c r="A64" s="39"/>
      <c r="B64" s="39"/>
      <c r="C64" s="39"/>
      <c r="D64" s="39"/>
      <c r="E64" s="39"/>
      <c r="F64" s="39"/>
      <c r="G64" s="39"/>
      <c r="H64" s="39" t="s">
        <v>205</v>
      </c>
      <c r="I64" s="40">
        <v>44895</v>
      </c>
      <c r="J64" s="39" t="s">
        <v>426</v>
      </c>
      <c r="K64" s="39"/>
      <c r="L64" s="39" t="s">
        <v>449</v>
      </c>
      <c r="M64" s="39" t="s">
        <v>487</v>
      </c>
      <c r="N64" s="39"/>
      <c r="O64" s="44"/>
      <c r="P64" s="39" t="s">
        <v>43</v>
      </c>
      <c r="Q64" s="22"/>
      <c r="R64" s="22">
        <v>656.23</v>
      </c>
      <c r="S64" s="22">
        <v>55120.79</v>
      </c>
    </row>
    <row r="65" spans="1:19" ht="12.75">
      <c r="A65" s="39"/>
      <c r="B65" s="39"/>
      <c r="C65" s="39"/>
      <c r="D65" s="39"/>
      <c r="E65" s="39"/>
      <c r="F65" s="39"/>
      <c r="G65" s="39"/>
      <c r="H65" s="39" t="s">
        <v>398</v>
      </c>
      <c r="I65" s="40">
        <v>44895</v>
      </c>
      <c r="J65" s="39" t="s">
        <v>427</v>
      </c>
      <c r="K65" s="39"/>
      <c r="L65" s="39" t="s">
        <v>252</v>
      </c>
      <c r="M65" s="39"/>
      <c r="N65" s="39"/>
      <c r="O65" s="44"/>
      <c r="P65" s="39" t="s">
        <v>30</v>
      </c>
      <c r="Q65" s="22">
        <v>4135.5</v>
      </c>
      <c r="R65" s="22"/>
      <c r="S65" s="22">
        <v>59256.29</v>
      </c>
    </row>
    <row r="66" spans="1:19" ht="12.75">
      <c r="A66" s="39"/>
      <c r="B66" s="39"/>
      <c r="C66" s="39"/>
      <c r="D66" s="39"/>
      <c r="E66" s="39"/>
      <c r="F66" s="39"/>
      <c r="G66" s="39"/>
      <c r="H66" s="39" t="s">
        <v>205</v>
      </c>
      <c r="I66" s="40">
        <v>44895</v>
      </c>
      <c r="J66" s="39" t="s">
        <v>428</v>
      </c>
      <c r="K66" s="39"/>
      <c r="L66" s="39" t="s">
        <v>455</v>
      </c>
      <c r="M66" s="39"/>
      <c r="N66" s="39"/>
      <c r="O66" s="44"/>
      <c r="P66" s="39" t="s">
        <v>43</v>
      </c>
      <c r="Q66" s="22"/>
      <c r="R66" s="22">
        <v>686</v>
      </c>
      <c r="S66" s="22">
        <v>58570.29</v>
      </c>
    </row>
    <row r="67" spans="1:19" ht="12.75">
      <c r="A67" s="39"/>
      <c r="B67" s="39"/>
      <c r="C67" s="39"/>
      <c r="D67" s="39"/>
      <c r="E67" s="39"/>
      <c r="F67" s="39"/>
      <c r="G67" s="39"/>
      <c r="H67" s="39" t="s">
        <v>203</v>
      </c>
      <c r="I67" s="40">
        <v>44895</v>
      </c>
      <c r="J67" s="39" t="s">
        <v>231</v>
      </c>
      <c r="K67" s="39"/>
      <c r="L67" s="39" t="s">
        <v>465</v>
      </c>
      <c r="M67" s="39" t="s">
        <v>285</v>
      </c>
      <c r="N67" s="39"/>
      <c r="O67" s="44"/>
      <c r="P67" s="39" t="s">
        <v>131</v>
      </c>
      <c r="Q67" s="22"/>
      <c r="R67" s="22">
        <v>218</v>
      </c>
      <c r="S67" s="22">
        <v>58352.29</v>
      </c>
    </row>
    <row r="68" spans="1:19" ht="13.5" thickBot="1">
      <c r="A68" s="39"/>
      <c r="B68" s="39"/>
      <c r="C68" s="39"/>
      <c r="D68" s="39"/>
      <c r="E68" s="39"/>
      <c r="F68" s="39"/>
      <c r="G68" s="39"/>
      <c r="H68" s="39" t="s">
        <v>203</v>
      </c>
      <c r="I68" s="40">
        <v>44895</v>
      </c>
      <c r="J68" s="39" t="s">
        <v>244</v>
      </c>
      <c r="K68" s="39"/>
      <c r="L68" s="39" t="s">
        <v>458</v>
      </c>
      <c r="M68" s="39" t="s">
        <v>291</v>
      </c>
      <c r="N68" s="39"/>
      <c r="O68" s="44"/>
      <c r="P68" s="39" t="s">
        <v>495</v>
      </c>
      <c r="Q68" s="31"/>
      <c r="R68" s="31">
        <v>2710.9</v>
      </c>
      <c r="S68" s="31">
        <v>55641.39</v>
      </c>
    </row>
    <row r="69" spans="1:19" ht="12.75">
      <c r="A69" s="39"/>
      <c r="B69" s="39"/>
      <c r="C69" s="39"/>
      <c r="D69" s="39" t="s">
        <v>338</v>
      </c>
      <c r="E69" s="39"/>
      <c r="F69" s="39"/>
      <c r="G69" s="39"/>
      <c r="H69" s="39"/>
      <c r="I69" s="40"/>
      <c r="J69" s="39"/>
      <c r="K69" s="39"/>
      <c r="L69" s="39"/>
      <c r="M69" s="39"/>
      <c r="N69" s="39"/>
      <c r="O69" s="45"/>
      <c r="P69" s="39"/>
      <c r="Q69" s="22">
        <f>ROUND(SUM(Q8:Q68),5)</f>
        <v>64661.31</v>
      </c>
      <c r="R69" s="22">
        <f>ROUND(SUM(R8:R68),5)</f>
        <v>85331.24</v>
      </c>
      <c r="S69" s="22">
        <f>S68</f>
        <v>55641.39</v>
      </c>
    </row>
    <row r="70" spans="1:19" ht="12.75">
      <c r="A70" s="16"/>
      <c r="B70" s="16"/>
      <c r="C70" s="16"/>
      <c r="D70" s="16" t="s">
        <v>28</v>
      </c>
      <c r="E70" s="16"/>
      <c r="F70" s="16"/>
      <c r="G70" s="16"/>
      <c r="H70" s="16"/>
      <c r="I70" s="37"/>
      <c r="J70" s="16"/>
      <c r="K70" s="16"/>
      <c r="L70" s="16"/>
      <c r="M70" s="16"/>
      <c r="N70" s="16"/>
      <c r="O70" s="43"/>
      <c r="P70" s="16"/>
      <c r="Q70" s="38"/>
      <c r="R70" s="38"/>
      <c r="S70" s="38">
        <v>1110.19</v>
      </c>
    </row>
    <row r="71" spans="7:19" ht="13.5" thickBot="1">
      <c r="G71" s="39"/>
      <c r="H71" s="39" t="s">
        <v>401</v>
      </c>
      <c r="I71" s="40">
        <v>44890</v>
      </c>
      <c r="J71" s="39"/>
      <c r="K71" s="39"/>
      <c r="L71" s="39"/>
      <c r="M71" s="39" t="s">
        <v>485</v>
      </c>
      <c r="N71" s="39"/>
      <c r="O71" s="44" t="s">
        <v>337</v>
      </c>
      <c r="P71" s="39" t="s">
        <v>27</v>
      </c>
      <c r="Q71" s="31">
        <v>42300</v>
      </c>
      <c r="R71" s="31"/>
      <c r="S71" s="31">
        <v>43410.19</v>
      </c>
    </row>
    <row r="72" spans="1:19" ht="12.75">
      <c r="A72" s="39"/>
      <c r="B72" s="39"/>
      <c r="C72" s="39"/>
      <c r="D72" s="39" t="s">
        <v>339</v>
      </c>
      <c r="E72" s="39"/>
      <c r="F72" s="39"/>
      <c r="G72" s="39"/>
      <c r="H72" s="39"/>
      <c r="I72" s="40"/>
      <c r="J72" s="39"/>
      <c r="K72" s="39"/>
      <c r="L72" s="39"/>
      <c r="M72" s="39"/>
      <c r="N72" s="39"/>
      <c r="O72" s="45"/>
      <c r="P72" s="39"/>
      <c r="Q72" s="22">
        <f>ROUND(SUM(Q70:Q71),5)</f>
        <v>42300</v>
      </c>
      <c r="R72" s="22">
        <f>ROUND(SUM(R70:R71),5)</f>
        <v>0</v>
      </c>
      <c r="S72" s="22">
        <f>S71</f>
        <v>43410.19</v>
      </c>
    </row>
    <row r="73" spans="1:19" ht="12.75">
      <c r="A73" s="16"/>
      <c r="B73" s="16"/>
      <c r="C73" s="16"/>
      <c r="D73" s="16" t="s">
        <v>29</v>
      </c>
      <c r="E73" s="16"/>
      <c r="F73" s="16"/>
      <c r="G73" s="16"/>
      <c r="H73" s="16"/>
      <c r="I73" s="37"/>
      <c r="J73" s="16"/>
      <c r="K73" s="16"/>
      <c r="L73" s="16"/>
      <c r="M73" s="16"/>
      <c r="N73" s="16"/>
      <c r="O73" s="43"/>
      <c r="P73" s="16"/>
      <c r="Q73" s="38"/>
      <c r="R73" s="38"/>
      <c r="S73" s="38">
        <v>500</v>
      </c>
    </row>
    <row r="74" spans="1:19" ht="13.5" thickBot="1">
      <c r="A74" s="39"/>
      <c r="B74" s="39"/>
      <c r="C74" s="39"/>
      <c r="D74" s="39" t="s">
        <v>340</v>
      </c>
      <c r="E74" s="39"/>
      <c r="F74" s="39"/>
      <c r="G74" s="39"/>
      <c r="H74" s="39"/>
      <c r="I74" s="40"/>
      <c r="J74" s="39"/>
      <c r="K74" s="39"/>
      <c r="L74" s="39"/>
      <c r="M74" s="39"/>
      <c r="N74" s="39"/>
      <c r="O74" s="45"/>
      <c r="P74" s="39"/>
      <c r="Q74" s="31"/>
      <c r="R74" s="31"/>
      <c r="S74" s="31">
        <f>S73</f>
        <v>500</v>
      </c>
    </row>
    <row r="75" spans="1:19" ht="12.75">
      <c r="A75" s="39"/>
      <c r="B75" s="39"/>
      <c r="C75" s="39" t="s">
        <v>301</v>
      </c>
      <c r="D75" s="39"/>
      <c r="E75" s="39"/>
      <c r="F75" s="39"/>
      <c r="G75" s="39"/>
      <c r="H75" s="39"/>
      <c r="I75" s="40"/>
      <c r="J75" s="39"/>
      <c r="K75" s="39"/>
      <c r="L75" s="39"/>
      <c r="M75" s="39"/>
      <c r="N75" s="39"/>
      <c r="O75" s="45"/>
      <c r="P75" s="39"/>
      <c r="Q75" s="22">
        <f>ROUND(Q69+Q72+Q74,5)</f>
        <v>106961.31</v>
      </c>
      <c r="R75" s="22">
        <f>ROUND(R69+R72+R74,5)</f>
        <v>85331.24</v>
      </c>
      <c r="S75" s="22">
        <f>ROUND(S69+S72+S74,5)</f>
        <v>99551.58</v>
      </c>
    </row>
    <row r="76" spans="1:19" ht="12.75">
      <c r="A76" s="16"/>
      <c r="B76" s="16"/>
      <c r="C76" s="16" t="s">
        <v>302</v>
      </c>
      <c r="D76" s="16"/>
      <c r="E76" s="16"/>
      <c r="F76" s="16"/>
      <c r="G76" s="16"/>
      <c r="H76" s="16"/>
      <c r="I76" s="37"/>
      <c r="J76" s="16"/>
      <c r="K76" s="16"/>
      <c r="L76" s="16"/>
      <c r="M76" s="16"/>
      <c r="N76" s="16"/>
      <c r="O76" s="43"/>
      <c r="P76" s="16"/>
      <c r="Q76" s="38"/>
      <c r="R76" s="38"/>
      <c r="S76" s="38">
        <v>80935.06</v>
      </c>
    </row>
    <row r="77" spans="1:19" ht="12.75">
      <c r="A77" s="16"/>
      <c r="B77" s="16"/>
      <c r="C77" s="16"/>
      <c r="D77" s="16" t="s">
        <v>30</v>
      </c>
      <c r="E77" s="16"/>
      <c r="F77" s="16"/>
      <c r="G77" s="16"/>
      <c r="H77" s="16"/>
      <c r="I77" s="37"/>
      <c r="J77" s="16"/>
      <c r="K77" s="16"/>
      <c r="L77" s="16"/>
      <c r="M77" s="16"/>
      <c r="N77" s="16"/>
      <c r="O77" s="43"/>
      <c r="P77" s="16"/>
      <c r="Q77" s="38"/>
      <c r="R77" s="38"/>
      <c r="S77" s="38">
        <v>80935.06</v>
      </c>
    </row>
    <row r="78" spans="1:19" ht="12.75">
      <c r="A78" s="39"/>
      <c r="B78" s="39"/>
      <c r="C78" s="39"/>
      <c r="D78" s="39"/>
      <c r="E78" s="39"/>
      <c r="F78" s="39"/>
      <c r="G78" s="39"/>
      <c r="H78" s="39" t="s">
        <v>200</v>
      </c>
      <c r="I78" s="40">
        <v>44868</v>
      </c>
      <c r="J78" s="39" t="s">
        <v>248</v>
      </c>
      <c r="K78" s="39"/>
      <c r="L78" s="39" t="s">
        <v>267</v>
      </c>
      <c r="M78" s="39" t="s">
        <v>488</v>
      </c>
      <c r="N78" s="39" t="s">
        <v>294</v>
      </c>
      <c r="O78" s="44"/>
      <c r="P78" s="39" t="s">
        <v>495</v>
      </c>
      <c r="Q78" s="22">
        <v>43.89</v>
      </c>
      <c r="R78" s="22"/>
      <c r="S78" s="22">
        <v>80978.95</v>
      </c>
    </row>
    <row r="79" spans="1:19" ht="12.75">
      <c r="A79" s="39"/>
      <c r="B79" s="39"/>
      <c r="C79" s="39"/>
      <c r="D79" s="39"/>
      <c r="E79" s="39"/>
      <c r="F79" s="39"/>
      <c r="G79" s="39"/>
      <c r="H79" s="39" t="s">
        <v>398</v>
      </c>
      <c r="I79" s="40">
        <v>44869</v>
      </c>
      <c r="J79" s="39" t="s">
        <v>429</v>
      </c>
      <c r="K79" s="39"/>
      <c r="L79" s="39" t="s">
        <v>261</v>
      </c>
      <c r="M79" s="39"/>
      <c r="N79" s="39"/>
      <c r="O79" s="44"/>
      <c r="P79" s="39" t="s">
        <v>31</v>
      </c>
      <c r="Q79" s="22"/>
      <c r="R79" s="22">
        <v>3500</v>
      </c>
      <c r="S79" s="22">
        <v>77478.95</v>
      </c>
    </row>
    <row r="80" spans="1:19" ht="12.75">
      <c r="A80" s="39"/>
      <c r="B80" s="39"/>
      <c r="C80" s="39"/>
      <c r="D80" s="39"/>
      <c r="E80" s="39"/>
      <c r="F80" s="39"/>
      <c r="G80" s="39"/>
      <c r="H80" s="39" t="s">
        <v>398</v>
      </c>
      <c r="I80" s="40">
        <v>44870</v>
      </c>
      <c r="J80" s="39"/>
      <c r="K80" s="39"/>
      <c r="L80" s="39" t="s">
        <v>249</v>
      </c>
      <c r="M80" s="39"/>
      <c r="N80" s="39"/>
      <c r="O80" s="44"/>
      <c r="P80" s="39" t="s">
        <v>27</v>
      </c>
      <c r="Q80" s="22"/>
      <c r="R80" s="22">
        <v>4948</v>
      </c>
      <c r="S80" s="22">
        <v>72530.95</v>
      </c>
    </row>
    <row r="81" spans="1:19" ht="12.75">
      <c r="A81" s="39"/>
      <c r="B81" s="39"/>
      <c r="C81" s="39"/>
      <c r="D81" s="39"/>
      <c r="E81" s="39"/>
      <c r="F81" s="39"/>
      <c r="G81" s="39"/>
      <c r="H81" s="39" t="s">
        <v>398</v>
      </c>
      <c r="I81" s="40">
        <v>44876</v>
      </c>
      <c r="J81" s="39" t="s">
        <v>430</v>
      </c>
      <c r="K81" s="39"/>
      <c r="L81" s="39" t="s">
        <v>262</v>
      </c>
      <c r="M81" s="39"/>
      <c r="N81" s="39"/>
      <c r="O81" s="44"/>
      <c r="P81" s="39" t="s">
        <v>31</v>
      </c>
      <c r="Q81" s="22"/>
      <c r="R81" s="22">
        <v>1224.39</v>
      </c>
      <c r="S81" s="22">
        <v>71306.56</v>
      </c>
    </row>
    <row r="82" spans="1:19" ht="12.75">
      <c r="A82" s="39"/>
      <c r="B82" s="39"/>
      <c r="C82" s="39"/>
      <c r="D82" s="39"/>
      <c r="E82" s="39"/>
      <c r="F82" s="39"/>
      <c r="G82" s="39"/>
      <c r="H82" s="39" t="s">
        <v>398</v>
      </c>
      <c r="I82" s="40">
        <v>44879</v>
      </c>
      <c r="J82" s="39" t="s">
        <v>431</v>
      </c>
      <c r="K82" s="39"/>
      <c r="L82" s="39" t="s">
        <v>255</v>
      </c>
      <c r="M82" s="39"/>
      <c r="N82" s="39"/>
      <c r="O82" s="44"/>
      <c r="P82" s="39" t="s">
        <v>31</v>
      </c>
      <c r="Q82" s="22"/>
      <c r="R82" s="22">
        <v>5912.93</v>
      </c>
      <c r="S82" s="22">
        <v>65393.63</v>
      </c>
    </row>
    <row r="83" spans="1:19" ht="12.75">
      <c r="A83" s="39"/>
      <c r="B83" s="39"/>
      <c r="C83" s="39"/>
      <c r="D83" s="39"/>
      <c r="E83" s="39"/>
      <c r="F83" s="39"/>
      <c r="G83" s="39"/>
      <c r="H83" s="39" t="s">
        <v>200</v>
      </c>
      <c r="I83" s="40">
        <v>44880</v>
      </c>
      <c r="J83" s="39" t="s">
        <v>208</v>
      </c>
      <c r="K83" s="39"/>
      <c r="L83" s="39" t="s">
        <v>249</v>
      </c>
      <c r="M83" s="39"/>
      <c r="N83" s="39" t="s">
        <v>294</v>
      </c>
      <c r="O83" s="44"/>
      <c r="P83" s="39" t="s">
        <v>495</v>
      </c>
      <c r="Q83" s="22">
        <v>1072.5</v>
      </c>
      <c r="R83" s="22"/>
      <c r="S83" s="22">
        <v>66466.13</v>
      </c>
    </row>
    <row r="84" spans="1:19" ht="12.75">
      <c r="A84" s="39"/>
      <c r="B84" s="39"/>
      <c r="C84" s="39"/>
      <c r="D84" s="39"/>
      <c r="E84" s="39"/>
      <c r="F84" s="39"/>
      <c r="G84" s="39"/>
      <c r="H84" s="39" t="s">
        <v>200</v>
      </c>
      <c r="I84" s="40">
        <v>44880</v>
      </c>
      <c r="J84" s="39" t="s">
        <v>219</v>
      </c>
      <c r="K84" s="39"/>
      <c r="L84" s="39" t="s">
        <v>253</v>
      </c>
      <c r="M84" s="39"/>
      <c r="N84" s="39" t="s">
        <v>295</v>
      </c>
      <c r="O84" s="44"/>
      <c r="P84" s="39" t="s">
        <v>495</v>
      </c>
      <c r="Q84" s="22">
        <v>4225.41</v>
      </c>
      <c r="R84" s="22"/>
      <c r="S84" s="22">
        <v>70691.54</v>
      </c>
    </row>
    <row r="85" spans="1:19" ht="12.75">
      <c r="A85" s="39"/>
      <c r="B85" s="39"/>
      <c r="C85" s="39"/>
      <c r="D85" s="39"/>
      <c r="E85" s="39"/>
      <c r="F85" s="39"/>
      <c r="G85" s="39"/>
      <c r="H85" s="39" t="s">
        <v>200</v>
      </c>
      <c r="I85" s="40">
        <v>44880</v>
      </c>
      <c r="J85" s="39" t="s">
        <v>209</v>
      </c>
      <c r="K85" s="39"/>
      <c r="L85" s="39" t="s">
        <v>250</v>
      </c>
      <c r="M85" s="39"/>
      <c r="N85" s="39" t="s">
        <v>295</v>
      </c>
      <c r="O85" s="44"/>
      <c r="P85" s="39" t="s">
        <v>495</v>
      </c>
      <c r="Q85" s="22">
        <v>700</v>
      </c>
      <c r="R85" s="22"/>
      <c r="S85" s="22">
        <v>71391.54</v>
      </c>
    </row>
    <row r="86" spans="1:19" ht="12.75">
      <c r="A86" s="39"/>
      <c r="B86" s="39"/>
      <c r="C86" s="39"/>
      <c r="D86" s="39"/>
      <c r="E86" s="39"/>
      <c r="F86" s="39"/>
      <c r="G86" s="39"/>
      <c r="H86" s="39" t="s">
        <v>398</v>
      </c>
      <c r="I86" s="40">
        <v>44880</v>
      </c>
      <c r="J86" s="39" t="s">
        <v>432</v>
      </c>
      <c r="K86" s="39"/>
      <c r="L86" s="39" t="s">
        <v>259</v>
      </c>
      <c r="M86" s="39"/>
      <c r="N86" s="39"/>
      <c r="O86" s="44"/>
      <c r="P86" s="39" t="s">
        <v>31</v>
      </c>
      <c r="Q86" s="22"/>
      <c r="R86" s="22">
        <v>10000</v>
      </c>
      <c r="S86" s="22">
        <v>61391.54</v>
      </c>
    </row>
    <row r="87" spans="1:19" ht="12.75">
      <c r="A87" s="39"/>
      <c r="B87" s="39"/>
      <c r="C87" s="39"/>
      <c r="D87" s="39"/>
      <c r="E87" s="39"/>
      <c r="F87" s="39"/>
      <c r="G87" s="39"/>
      <c r="H87" s="39" t="s">
        <v>200</v>
      </c>
      <c r="I87" s="40">
        <v>44883</v>
      </c>
      <c r="J87" s="39" t="s">
        <v>210</v>
      </c>
      <c r="K87" s="39"/>
      <c r="L87" s="39" t="s">
        <v>251</v>
      </c>
      <c r="M87" s="39"/>
      <c r="N87" s="39" t="s">
        <v>295</v>
      </c>
      <c r="O87" s="44"/>
      <c r="P87" s="39" t="s">
        <v>495</v>
      </c>
      <c r="Q87" s="22">
        <v>4223</v>
      </c>
      <c r="R87" s="22"/>
      <c r="S87" s="22">
        <v>65614.54</v>
      </c>
    </row>
    <row r="88" spans="1:19" ht="12.75">
      <c r="A88" s="39"/>
      <c r="B88" s="39"/>
      <c r="C88" s="39"/>
      <c r="D88" s="39"/>
      <c r="E88" s="39"/>
      <c r="F88" s="39"/>
      <c r="G88" s="39"/>
      <c r="H88" s="39" t="s">
        <v>200</v>
      </c>
      <c r="I88" s="40">
        <v>44885</v>
      </c>
      <c r="J88" s="39" t="s">
        <v>221</v>
      </c>
      <c r="K88" s="39"/>
      <c r="L88" s="39" t="s">
        <v>249</v>
      </c>
      <c r="M88" s="39"/>
      <c r="N88" s="39" t="s">
        <v>294</v>
      </c>
      <c r="O88" s="44"/>
      <c r="P88" s="39" t="s">
        <v>495</v>
      </c>
      <c r="Q88" s="22">
        <v>15435</v>
      </c>
      <c r="R88" s="22"/>
      <c r="S88" s="22">
        <v>81049.54</v>
      </c>
    </row>
    <row r="89" spans="1:19" ht="12.75">
      <c r="A89" s="39"/>
      <c r="B89" s="39"/>
      <c r="C89" s="39"/>
      <c r="D89" s="39"/>
      <c r="E89" s="39"/>
      <c r="F89" s="39"/>
      <c r="G89" s="39"/>
      <c r="H89" s="39" t="s">
        <v>200</v>
      </c>
      <c r="I89" s="40">
        <v>44885</v>
      </c>
      <c r="J89" s="39" t="s">
        <v>211</v>
      </c>
      <c r="K89" s="39"/>
      <c r="L89" s="39" t="s">
        <v>252</v>
      </c>
      <c r="M89" s="39"/>
      <c r="N89" s="39" t="s">
        <v>294</v>
      </c>
      <c r="O89" s="44"/>
      <c r="P89" s="39" t="s">
        <v>495</v>
      </c>
      <c r="Q89" s="22">
        <v>12754.14</v>
      </c>
      <c r="R89" s="22"/>
      <c r="S89" s="22">
        <v>93803.68</v>
      </c>
    </row>
    <row r="90" spans="1:19" ht="12.75">
      <c r="A90" s="39"/>
      <c r="B90" s="39"/>
      <c r="C90" s="39"/>
      <c r="D90" s="39"/>
      <c r="E90" s="39"/>
      <c r="F90" s="39"/>
      <c r="G90" s="39"/>
      <c r="H90" s="39" t="s">
        <v>398</v>
      </c>
      <c r="I90" s="40">
        <v>44889</v>
      </c>
      <c r="J90" s="39"/>
      <c r="K90" s="39"/>
      <c r="L90" s="39" t="s">
        <v>261</v>
      </c>
      <c r="M90" s="39"/>
      <c r="N90" s="39"/>
      <c r="O90" s="44"/>
      <c r="P90" s="39" t="s">
        <v>31</v>
      </c>
      <c r="Q90" s="22"/>
      <c r="R90" s="22">
        <v>4264.78</v>
      </c>
      <c r="S90" s="22">
        <v>89538.9</v>
      </c>
    </row>
    <row r="91" spans="1:19" ht="12.75">
      <c r="A91" s="39"/>
      <c r="B91" s="39"/>
      <c r="C91" s="39"/>
      <c r="D91" s="39"/>
      <c r="E91" s="39"/>
      <c r="F91" s="39"/>
      <c r="G91" s="39"/>
      <c r="H91" s="39" t="s">
        <v>200</v>
      </c>
      <c r="I91" s="40">
        <v>44890</v>
      </c>
      <c r="J91" s="39" t="s">
        <v>212</v>
      </c>
      <c r="K91" s="39"/>
      <c r="L91" s="39" t="s">
        <v>253</v>
      </c>
      <c r="M91" s="39"/>
      <c r="N91" s="39" t="s">
        <v>295</v>
      </c>
      <c r="O91" s="44"/>
      <c r="P91" s="39" t="s">
        <v>495</v>
      </c>
      <c r="Q91" s="22">
        <v>1636.69</v>
      </c>
      <c r="R91" s="22"/>
      <c r="S91" s="22">
        <v>91175.59</v>
      </c>
    </row>
    <row r="92" spans="1:19" ht="12.75">
      <c r="A92" s="39"/>
      <c r="B92" s="39"/>
      <c r="C92" s="39"/>
      <c r="D92" s="39"/>
      <c r="E92" s="39"/>
      <c r="F92" s="39"/>
      <c r="G92" s="39"/>
      <c r="H92" s="39" t="s">
        <v>200</v>
      </c>
      <c r="I92" s="40">
        <v>44890</v>
      </c>
      <c r="J92" s="39" t="s">
        <v>220</v>
      </c>
      <c r="K92" s="39"/>
      <c r="L92" s="39" t="s">
        <v>259</v>
      </c>
      <c r="M92" s="39"/>
      <c r="N92" s="39" t="s">
        <v>294</v>
      </c>
      <c r="O92" s="44"/>
      <c r="P92" s="39" t="s">
        <v>495</v>
      </c>
      <c r="Q92" s="22">
        <v>5418</v>
      </c>
      <c r="R92" s="22"/>
      <c r="S92" s="22">
        <v>96593.59</v>
      </c>
    </row>
    <row r="93" spans="1:19" ht="12.75">
      <c r="A93" s="39"/>
      <c r="B93" s="39"/>
      <c r="C93" s="39"/>
      <c r="D93" s="39"/>
      <c r="E93" s="39"/>
      <c r="F93" s="39"/>
      <c r="G93" s="39"/>
      <c r="H93" s="39" t="s">
        <v>200</v>
      </c>
      <c r="I93" s="40">
        <v>44890</v>
      </c>
      <c r="J93" s="39" t="s">
        <v>213</v>
      </c>
      <c r="K93" s="39"/>
      <c r="L93" s="39" t="s">
        <v>254</v>
      </c>
      <c r="M93" s="39"/>
      <c r="N93" s="39" t="s">
        <v>295</v>
      </c>
      <c r="O93" s="44"/>
      <c r="P93" s="39" t="s">
        <v>495</v>
      </c>
      <c r="Q93" s="22">
        <v>4725</v>
      </c>
      <c r="R93" s="22"/>
      <c r="S93" s="22">
        <v>101318.59</v>
      </c>
    </row>
    <row r="94" spans="1:19" ht="12.75">
      <c r="A94" s="39"/>
      <c r="B94" s="39"/>
      <c r="C94" s="39"/>
      <c r="D94" s="39"/>
      <c r="E94" s="39"/>
      <c r="F94" s="39"/>
      <c r="G94" s="39"/>
      <c r="H94" s="39" t="s">
        <v>200</v>
      </c>
      <c r="I94" s="40">
        <v>44890</v>
      </c>
      <c r="J94" s="39" t="s">
        <v>214</v>
      </c>
      <c r="K94" s="39"/>
      <c r="L94" s="39" t="s">
        <v>255</v>
      </c>
      <c r="M94" s="39" t="s">
        <v>489</v>
      </c>
      <c r="N94" s="39" t="s">
        <v>294</v>
      </c>
      <c r="O94" s="44"/>
      <c r="P94" s="39" t="s">
        <v>495</v>
      </c>
      <c r="Q94" s="22">
        <v>1005</v>
      </c>
      <c r="R94" s="22"/>
      <c r="S94" s="22">
        <v>102323.59</v>
      </c>
    </row>
    <row r="95" spans="1:19" ht="12.75">
      <c r="A95" s="39"/>
      <c r="B95" s="39"/>
      <c r="C95" s="39"/>
      <c r="D95" s="39"/>
      <c r="E95" s="39"/>
      <c r="F95" s="39"/>
      <c r="G95" s="39"/>
      <c r="H95" s="39" t="s">
        <v>200</v>
      </c>
      <c r="I95" s="40">
        <v>44890</v>
      </c>
      <c r="J95" s="39" t="s">
        <v>215</v>
      </c>
      <c r="K95" s="39"/>
      <c r="L95" s="39" t="s">
        <v>256</v>
      </c>
      <c r="M95" s="39"/>
      <c r="N95" s="39" t="s">
        <v>295</v>
      </c>
      <c r="O95" s="44"/>
      <c r="P95" s="39" t="s">
        <v>495</v>
      </c>
      <c r="Q95" s="22">
        <v>3111.28</v>
      </c>
      <c r="R95" s="22"/>
      <c r="S95" s="22">
        <v>105434.87</v>
      </c>
    </row>
    <row r="96" spans="1:19" ht="12.75">
      <c r="A96" s="39"/>
      <c r="B96" s="39"/>
      <c r="C96" s="39"/>
      <c r="D96" s="39"/>
      <c r="E96" s="39"/>
      <c r="F96" s="39"/>
      <c r="G96" s="39"/>
      <c r="H96" s="39" t="s">
        <v>398</v>
      </c>
      <c r="I96" s="40">
        <v>44890</v>
      </c>
      <c r="J96" s="39"/>
      <c r="K96" s="39"/>
      <c r="L96" s="39" t="s">
        <v>253</v>
      </c>
      <c r="M96" s="39"/>
      <c r="N96" s="39"/>
      <c r="O96" s="44"/>
      <c r="P96" s="39" t="s">
        <v>31</v>
      </c>
      <c r="Q96" s="22"/>
      <c r="R96" s="22">
        <v>2580</v>
      </c>
      <c r="S96" s="22">
        <v>102854.87</v>
      </c>
    </row>
    <row r="97" spans="1:19" ht="12.75">
      <c r="A97" s="39"/>
      <c r="B97" s="39"/>
      <c r="C97" s="39"/>
      <c r="D97" s="39"/>
      <c r="E97" s="39"/>
      <c r="F97" s="39"/>
      <c r="G97" s="39"/>
      <c r="H97" s="39" t="s">
        <v>398</v>
      </c>
      <c r="I97" s="40">
        <v>44890</v>
      </c>
      <c r="J97" s="39" t="s">
        <v>433</v>
      </c>
      <c r="K97" s="39"/>
      <c r="L97" s="39" t="s">
        <v>249</v>
      </c>
      <c r="M97" s="39"/>
      <c r="N97" s="39"/>
      <c r="O97" s="44"/>
      <c r="P97" s="39" t="s">
        <v>31</v>
      </c>
      <c r="Q97" s="22"/>
      <c r="R97" s="22">
        <v>10000</v>
      </c>
      <c r="S97" s="22">
        <v>92854.87</v>
      </c>
    </row>
    <row r="98" spans="1:19" ht="12.75">
      <c r="A98" s="39"/>
      <c r="B98" s="39"/>
      <c r="C98" s="39"/>
      <c r="D98" s="39"/>
      <c r="E98" s="39"/>
      <c r="F98" s="39"/>
      <c r="G98" s="39"/>
      <c r="H98" s="39" t="s">
        <v>398</v>
      </c>
      <c r="I98" s="40">
        <v>44890</v>
      </c>
      <c r="J98" s="39"/>
      <c r="K98" s="39"/>
      <c r="L98" s="39" t="s">
        <v>259</v>
      </c>
      <c r="M98" s="39"/>
      <c r="N98" s="39"/>
      <c r="O98" s="44"/>
      <c r="P98" s="39" t="s">
        <v>31</v>
      </c>
      <c r="Q98" s="22"/>
      <c r="R98" s="22">
        <v>4085.3</v>
      </c>
      <c r="S98" s="22">
        <v>88769.57</v>
      </c>
    </row>
    <row r="99" spans="1:19" ht="12.75">
      <c r="A99" s="39"/>
      <c r="B99" s="39"/>
      <c r="C99" s="39"/>
      <c r="D99" s="39"/>
      <c r="E99" s="39"/>
      <c r="F99" s="39"/>
      <c r="G99" s="39"/>
      <c r="H99" s="39" t="s">
        <v>398</v>
      </c>
      <c r="I99" s="40">
        <v>44890</v>
      </c>
      <c r="J99" s="39" t="s">
        <v>434</v>
      </c>
      <c r="K99" s="39"/>
      <c r="L99" s="39" t="s">
        <v>254</v>
      </c>
      <c r="M99" s="39"/>
      <c r="N99" s="39"/>
      <c r="O99" s="44"/>
      <c r="P99" s="39" t="s">
        <v>31</v>
      </c>
      <c r="Q99" s="22"/>
      <c r="R99" s="22">
        <v>1200</v>
      </c>
      <c r="S99" s="22">
        <v>87569.57</v>
      </c>
    </row>
    <row r="100" spans="1:19" ht="12.75">
      <c r="A100" s="39"/>
      <c r="B100" s="39"/>
      <c r="C100" s="39"/>
      <c r="D100" s="39"/>
      <c r="E100" s="39"/>
      <c r="F100" s="39"/>
      <c r="G100" s="39"/>
      <c r="H100" s="39" t="s">
        <v>398</v>
      </c>
      <c r="I100" s="40">
        <v>44890</v>
      </c>
      <c r="J100" s="39" t="s">
        <v>435</v>
      </c>
      <c r="K100" s="39"/>
      <c r="L100" s="39" t="s">
        <v>249</v>
      </c>
      <c r="M100" s="39"/>
      <c r="N100" s="39"/>
      <c r="O100" s="44"/>
      <c r="P100" s="39" t="s">
        <v>31</v>
      </c>
      <c r="Q100" s="22"/>
      <c r="R100" s="22">
        <v>5435</v>
      </c>
      <c r="S100" s="22">
        <v>82134.57</v>
      </c>
    </row>
    <row r="101" spans="1:19" ht="12.75">
      <c r="A101" s="39"/>
      <c r="B101" s="39"/>
      <c r="C101" s="39"/>
      <c r="D101" s="39"/>
      <c r="E101" s="39"/>
      <c r="F101" s="39"/>
      <c r="G101" s="39"/>
      <c r="H101" s="39" t="s">
        <v>398</v>
      </c>
      <c r="I101" s="40">
        <v>44890</v>
      </c>
      <c r="J101" s="39"/>
      <c r="K101" s="39"/>
      <c r="L101" s="39" t="s">
        <v>253</v>
      </c>
      <c r="M101" s="39"/>
      <c r="N101" s="39"/>
      <c r="O101" s="44"/>
      <c r="P101" s="39" t="s">
        <v>27</v>
      </c>
      <c r="Q101" s="22"/>
      <c r="R101" s="22">
        <v>4225.41</v>
      </c>
      <c r="S101" s="22">
        <v>77909.16</v>
      </c>
    </row>
    <row r="102" spans="1:19" ht="12.75">
      <c r="A102" s="39"/>
      <c r="B102" s="39"/>
      <c r="C102" s="39"/>
      <c r="D102" s="39"/>
      <c r="E102" s="39"/>
      <c r="F102" s="39"/>
      <c r="G102" s="39"/>
      <c r="H102" s="39" t="s">
        <v>200</v>
      </c>
      <c r="I102" s="40">
        <v>44893</v>
      </c>
      <c r="J102" s="39" t="s">
        <v>216</v>
      </c>
      <c r="K102" s="39"/>
      <c r="L102" s="39" t="s">
        <v>257</v>
      </c>
      <c r="M102" s="39"/>
      <c r="N102" s="39" t="s">
        <v>294</v>
      </c>
      <c r="O102" s="44"/>
      <c r="P102" s="39" t="s">
        <v>495</v>
      </c>
      <c r="Q102" s="22">
        <v>8305.95</v>
      </c>
      <c r="R102" s="22"/>
      <c r="S102" s="22">
        <v>86215.11</v>
      </c>
    </row>
    <row r="103" spans="1:19" ht="12.75">
      <c r="A103" s="39"/>
      <c r="B103" s="39"/>
      <c r="C103" s="39"/>
      <c r="D103" s="39"/>
      <c r="E103" s="39"/>
      <c r="F103" s="39"/>
      <c r="G103" s="39"/>
      <c r="H103" s="39" t="s">
        <v>200</v>
      </c>
      <c r="I103" s="40">
        <v>44895</v>
      </c>
      <c r="J103" s="39" t="s">
        <v>218</v>
      </c>
      <c r="K103" s="39"/>
      <c r="L103" s="39" t="s">
        <v>258</v>
      </c>
      <c r="M103" s="39"/>
      <c r="N103" s="39" t="s">
        <v>295</v>
      </c>
      <c r="O103" s="44"/>
      <c r="P103" s="39" t="s">
        <v>495</v>
      </c>
      <c r="Q103" s="22">
        <v>1468.3</v>
      </c>
      <c r="R103" s="22"/>
      <c r="S103" s="22">
        <v>87683.41</v>
      </c>
    </row>
    <row r="104" spans="1:19" ht="13.5" thickBot="1">
      <c r="A104" s="39"/>
      <c r="B104" s="39"/>
      <c r="C104" s="39"/>
      <c r="D104" s="39"/>
      <c r="E104" s="39"/>
      <c r="F104" s="39"/>
      <c r="G104" s="39"/>
      <c r="H104" s="39" t="s">
        <v>398</v>
      </c>
      <c r="I104" s="40">
        <v>44895</v>
      </c>
      <c r="J104" s="39" t="s">
        <v>427</v>
      </c>
      <c r="K104" s="39"/>
      <c r="L104" s="39" t="s">
        <v>252</v>
      </c>
      <c r="M104" s="39"/>
      <c r="N104" s="39"/>
      <c r="O104" s="44"/>
      <c r="P104" s="39" t="s">
        <v>27</v>
      </c>
      <c r="Q104" s="23"/>
      <c r="R104" s="23">
        <v>4135.5</v>
      </c>
      <c r="S104" s="23">
        <v>83547.91</v>
      </c>
    </row>
    <row r="105" spans="1:19" ht="13.5" thickBot="1">
      <c r="A105" s="39"/>
      <c r="B105" s="39"/>
      <c r="C105" s="39"/>
      <c r="D105" s="39" t="s">
        <v>341</v>
      </c>
      <c r="E105" s="39"/>
      <c r="F105" s="39"/>
      <c r="G105" s="39"/>
      <c r="H105" s="39"/>
      <c r="I105" s="40"/>
      <c r="J105" s="39"/>
      <c r="K105" s="39"/>
      <c r="L105" s="39"/>
      <c r="M105" s="39"/>
      <c r="N105" s="39"/>
      <c r="O105" s="45"/>
      <c r="P105" s="39"/>
      <c r="Q105" s="32">
        <f>ROUND(SUM(Q77:Q104),5)</f>
        <v>64124.16</v>
      </c>
      <c r="R105" s="32">
        <f>ROUND(SUM(R77:R104),5)</f>
        <v>61511.31</v>
      </c>
      <c r="S105" s="32">
        <f>S104</f>
        <v>83547.91</v>
      </c>
    </row>
    <row r="106" spans="1:19" ht="12.75">
      <c r="A106" s="39"/>
      <c r="B106" s="39"/>
      <c r="C106" s="39" t="s">
        <v>303</v>
      </c>
      <c r="D106" s="39"/>
      <c r="E106" s="39"/>
      <c r="F106" s="39"/>
      <c r="G106" s="39"/>
      <c r="H106" s="39"/>
      <c r="I106" s="40"/>
      <c r="J106" s="39"/>
      <c r="K106" s="39"/>
      <c r="L106" s="39"/>
      <c r="M106" s="39"/>
      <c r="N106" s="39"/>
      <c r="O106" s="45"/>
      <c r="P106" s="39"/>
      <c r="Q106" s="22">
        <f>Q105</f>
        <v>64124.16</v>
      </c>
      <c r="R106" s="22">
        <f>R105</f>
        <v>61511.31</v>
      </c>
      <c r="S106" s="22">
        <f>S105</f>
        <v>83547.91</v>
      </c>
    </row>
    <row r="107" spans="1:19" ht="12.75">
      <c r="A107" s="16"/>
      <c r="B107" s="16"/>
      <c r="C107" s="16" t="s">
        <v>304</v>
      </c>
      <c r="D107" s="16"/>
      <c r="E107" s="16"/>
      <c r="F107" s="16"/>
      <c r="G107" s="16"/>
      <c r="H107" s="16"/>
      <c r="I107" s="37"/>
      <c r="J107" s="16"/>
      <c r="K107" s="16"/>
      <c r="L107" s="16"/>
      <c r="M107" s="16"/>
      <c r="N107" s="16"/>
      <c r="O107" s="43"/>
      <c r="P107" s="16"/>
      <c r="Q107" s="38"/>
      <c r="R107" s="38"/>
      <c r="S107" s="38">
        <v>30019.2</v>
      </c>
    </row>
    <row r="108" spans="1:19" ht="12.75">
      <c r="A108" s="16"/>
      <c r="B108" s="16"/>
      <c r="C108" s="16"/>
      <c r="D108" s="16" t="s">
        <v>31</v>
      </c>
      <c r="E108" s="16"/>
      <c r="F108" s="16"/>
      <c r="G108" s="16"/>
      <c r="H108" s="16"/>
      <c r="I108" s="37"/>
      <c r="J108" s="16"/>
      <c r="K108" s="16"/>
      <c r="L108" s="16"/>
      <c r="M108" s="16"/>
      <c r="N108" s="16"/>
      <c r="O108" s="43"/>
      <c r="P108" s="16"/>
      <c r="Q108" s="38"/>
      <c r="R108" s="38"/>
      <c r="S108" s="38">
        <v>0</v>
      </c>
    </row>
    <row r="109" spans="1:19" ht="12.75">
      <c r="A109" s="39"/>
      <c r="B109" s="39"/>
      <c r="C109" s="39"/>
      <c r="D109" s="39"/>
      <c r="E109" s="39"/>
      <c r="F109" s="39"/>
      <c r="G109" s="39"/>
      <c r="H109" s="39" t="s">
        <v>398</v>
      </c>
      <c r="I109" s="40">
        <v>44869</v>
      </c>
      <c r="J109" s="39" t="s">
        <v>429</v>
      </c>
      <c r="K109" s="39"/>
      <c r="L109" s="39" t="s">
        <v>261</v>
      </c>
      <c r="M109" s="39"/>
      <c r="N109" s="39"/>
      <c r="O109" s="44" t="s">
        <v>337</v>
      </c>
      <c r="P109" s="39" t="s">
        <v>30</v>
      </c>
      <c r="Q109" s="22">
        <v>3500</v>
      </c>
      <c r="R109" s="22"/>
      <c r="S109" s="22">
        <v>3500</v>
      </c>
    </row>
    <row r="110" spans="1:19" ht="12.75">
      <c r="A110" s="39"/>
      <c r="B110" s="39"/>
      <c r="C110" s="39"/>
      <c r="D110" s="39"/>
      <c r="E110" s="39"/>
      <c r="F110" s="39"/>
      <c r="G110" s="39"/>
      <c r="H110" s="39" t="s">
        <v>397</v>
      </c>
      <c r="I110" s="40">
        <v>44869</v>
      </c>
      <c r="J110" s="39" t="s">
        <v>429</v>
      </c>
      <c r="K110" s="39"/>
      <c r="L110" s="39" t="s">
        <v>261</v>
      </c>
      <c r="M110" s="39" t="s">
        <v>397</v>
      </c>
      <c r="N110" s="39"/>
      <c r="O110" s="44" t="s">
        <v>337</v>
      </c>
      <c r="P110" s="39" t="s">
        <v>27</v>
      </c>
      <c r="Q110" s="22"/>
      <c r="R110" s="22">
        <v>3500</v>
      </c>
      <c r="S110" s="22">
        <v>0</v>
      </c>
    </row>
    <row r="111" spans="1:19" ht="12.75">
      <c r="A111" s="39"/>
      <c r="B111" s="39"/>
      <c r="C111" s="39"/>
      <c r="D111" s="39"/>
      <c r="E111" s="39"/>
      <c r="F111" s="39"/>
      <c r="G111" s="39"/>
      <c r="H111" s="39" t="s">
        <v>398</v>
      </c>
      <c r="I111" s="40">
        <v>44876</v>
      </c>
      <c r="J111" s="39" t="s">
        <v>430</v>
      </c>
      <c r="K111" s="39"/>
      <c r="L111" s="39" t="s">
        <v>262</v>
      </c>
      <c r="M111" s="39"/>
      <c r="N111" s="39"/>
      <c r="O111" s="44" t="s">
        <v>337</v>
      </c>
      <c r="P111" s="39" t="s">
        <v>30</v>
      </c>
      <c r="Q111" s="22">
        <v>1224.39</v>
      </c>
      <c r="R111" s="22"/>
      <c r="S111" s="22">
        <v>1224.39</v>
      </c>
    </row>
    <row r="112" spans="1:19" ht="12.75">
      <c r="A112" s="39"/>
      <c r="B112" s="39"/>
      <c r="C112" s="39"/>
      <c r="D112" s="39"/>
      <c r="E112" s="39"/>
      <c r="F112" s="39"/>
      <c r="G112" s="39"/>
      <c r="H112" s="39" t="s">
        <v>397</v>
      </c>
      <c r="I112" s="40">
        <v>44876</v>
      </c>
      <c r="J112" s="39" t="s">
        <v>430</v>
      </c>
      <c r="K112" s="39"/>
      <c r="L112" s="39" t="s">
        <v>262</v>
      </c>
      <c r="M112" s="39" t="s">
        <v>397</v>
      </c>
      <c r="N112" s="39"/>
      <c r="O112" s="44" t="s">
        <v>337</v>
      </c>
      <c r="P112" s="39" t="s">
        <v>27</v>
      </c>
      <c r="Q112" s="22"/>
      <c r="R112" s="22">
        <v>1224.39</v>
      </c>
      <c r="S112" s="22">
        <v>0</v>
      </c>
    </row>
    <row r="113" spans="1:19" ht="12.75">
      <c r="A113" s="39"/>
      <c r="B113" s="39"/>
      <c r="C113" s="39"/>
      <c r="D113" s="39"/>
      <c r="E113" s="39"/>
      <c r="F113" s="39"/>
      <c r="G113" s="39"/>
      <c r="H113" s="39" t="s">
        <v>398</v>
      </c>
      <c r="I113" s="40">
        <v>44879</v>
      </c>
      <c r="J113" s="39" t="s">
        <v>431</v>
      </c>
      <c r="K113" s="39"/>
      <c r="L113" s="39" t="s">
        <v>255</v>
      </c>
      <c r="M113" s="39"/>
      <c r="N113" s="39"/>
      <c r="O113" s="44" t="s">
        <v>337</v>
      </c>
      <c r="P113" s="39" t="s">
        <v>30</v>
      </c>
      <c r="Q113" s="22">
        <v>5912.93</v>
      </c>
      <c r="R113" s="22"/>
      <c r="S113" s="22">
        <v>5912.93</v>
      </c>
    </row>
    <row r="114" spans="1:19" ht="12.75">
      <c r="A114" s="39"/>
      <c r="B114" s="39"/>
      <c r="C114" s="39"/>
      <c r="D114" s="39"/>
      <c r="E114" s="39"/>
      <c r="F114" s="39"/>
      <c r="G114" s="39"/>
      <c r="H114" s="39" t="s">
        <v>398</v>
      </c>
      <c r="I114" s="40">
        <v>44880</v>
      </c>
      <c r="J114" s="39" t="s">
        <v>432</v>
      </c>
      <c r="K114" s="39"/>
      <c r="L114" s="39" t="s">
        <v>259</v>
      </c>
      <c r="M114" s="39"/>
      <c r="N114" s="39"/>
      <c r="O114" s="44" t="s">
        <v>337</v>
      </c>
      <c r="P114" s="39" t="s">
        <v>30</v>
      </c>
      <c r="Q114" s="22">
        <v>10000</v>
      </c>
      <c r="R114" s="22"/>
      <c r="S114" s="22">
        <v>15912.93</v>
      </c>
    </row>
    <row r="115" spans="1:19" ht="12.75">
      <c r="A115" s="39"/>
      <c r="B115" s="39"/>
      <c r="C115" s="39"/>
      <c r="D115" s="39"/>
      <c r="E115" s="39"/>
      <c r="F115" s="39"/>
      <c r="G115" s="39"/>
      <c r="H115" s="39" t="s">
        <v>397</v>
      </c>
      <c r="I115" s="40">
        <v>44886</v>
      </c>
      <c r="J115" s="39" t="s">
        <v>431</v>
      </c>
      <c r="K115" s="39"/>
      <c r="L115" s="39" t="s">
        <v>255</v>
      </c>
      <c r="M115" s="39" t="s">
        <v>397</v>
      </c>
      <c r="N115" s="39"/>
      <c r="O115" s="44" t="s">
        <v>337</v>
      </c>
      <c r="P115" s="39" t="s">
        <v>27</v>
      </c>
      <c r="Q115" s="22"/>
      <c r="R115" s="22">
        <v>5912.93</v>
      </c>
      <c r="S115" s="22">
        <v>10000</v>
      </c>
    </row>
    <row r="116" spans="1:19" ht="12.75">
      <c r="A116" s="39"/>
      <c r="B116" s="39"/>
      <c r="C116" s="39"/>
      <c r="D116" s="39"/>
      <c r="E116" s="39"/>
      <c r="F116" s="39"/>
      <c r="G116" s="39"/>
      <c r="H116" s="39" t="s">
        <v>398</v>
      </c>
      <c r="I116" s="40">
        <v>44889</v>
      </c>
      <c r="J116" s="39"/>
      <c r="K116" s="39"/>
      <c r="L116" s="39" t="s">
        <v>261</v>
      </c>
      <c r="M116" s="39"/>
      <c r="N116" s="39"/>
      <c r="O116" s="44" t="s">
        <v>337</v>
      </c>
      <c r="P116" s="39" t="s">
        <v>30</v>
      </c>
      <c r="Q116" s="22">
        <v>4264.78</v>
      </c>
      <c r="R116" s="22"/>
      <c r="S116" s="22">
        <v>14264.78</v>
      </c>
    </row>
    <row r="117" spans="1:19" ht="12.75">
      <c r="A117" s="39"/>
      <c r="B117" s="39"/>
      <c r="C117" s="39"/>
      <c r="D117" s="39"/>
      <c r="E117" s="39"/>
      <c r="F117" s="39"/>
      <c r="G117" s="39"/>
      <c r="H117" s="39" t="s">
        <v>398</v>
      </c>
      <c r="I117" s="40">
        <v>44890</v>
      </c>
      <c r="J117" s="39"/>
      <c r="K117" s="39"/>
      <c r="L117" s="39" t="s">
        <v>253</v>
      </c>
      <c r="M117" s="39"/>
      <c r="N117" s="39"/>
      <c r="O117" s="44" t="s">
        <v>337</v>
      </c>
      <c r="P117" s="39" t="s">
        <v>30</v>
      </c>
      <c r="Q117" s="22">
        <v>2580</v>
      </c>
      <c r="R117" s="22"/>
      <c r="S117" s="22">
        <v>16844.78</v>
      </c>
    </row>
    <row r="118" spans="1:19" ht="12.75">
      <c r="A118" s="39"/>
      <c r="B118" s="39"/>
      <c r="C118" s="39"/>
      <c r="D118" s="39"/>
      <c r="E118" s="39"/>
      <c r="F118" s="39"/>
      <c r="G118" s="39"/>
      <c r="H118" s="39" t="s">
        <v>397</v>
      </c>
      <c r="I118" s="40">
        <v>44890</v>
      </c>
      <c r="J118" s="39" t="s">
        <v>436</v>
      </c>
      <c r="K118" s="39"/>
      <c r="L118" s="39" t="s">
        <v>264</v>
      </c>
      <c r="M118" s="39" t="s">
        <v>484</v>
      </c>
      <c r="N118" s="39"/>
      <c r="O118" s="44" t="s">
        <v>337</v>
      </c>
      <c r="P118" s="39" t="s">
        <v>27</v>
      </c>
      <c r="Q118" s="22">
        <v>0</v>
      </c>
      <c r="R118" s="22"/>
      <c r="S118" s="22">
        <v>16844.78</v>
      </c>
    </row>
    <row r="119" spans="1:19" ht="12.75">
      <c r="A119" s="39"/>
      <c r="B119" s="39"/>
      <c r="C119" s="39"/>
      <c r="D119" s="39"/>
      <c r="E119" s="39"/>
      <c r="F119" s="39"/>
      <c r="G119" s="39"/>
      <c r="H119" s="39" t="s">
        <v>397</v>
      </c>
      <c r="I119" s="40">
        <v>44890</v>
      </c>
      <c r="J119" s="39" t="s">
        <v>432</v>
      </c>
      <c r="K119" s="39"/>
      <c r="L119" s="39" t="s">
        <v>259</v>
      </c>
      <c r="M119" s="39" t="s">
        <v>397</v>
      </c>
      <c r="N119" s="39"/>
      <c r="O119" s="44" t="s">
        <v>337</v>
      </c>
      <c r="P119" s="39" t="s">
        <v>27</v>
      </c>
      <c r="Q119" s="22"/>
      <c r="R119" s="22">
        <v>10000</v>
      </c>
      <c r="S119" s="22">
        <v>6844.78</v>
      </c>
    </row>
    <row r="120" spans="1:19" ht="12.75">
      <c r="A120" s="39"/>
      <c r="B120" s="39"/>
      <c r="C120" s="39"/>
      <c r="D120" s="39"/>
      <c r="E120" s="39"/>
      <c r="F120" s="39"/>
      <c r="G120" s="39"/>
      <c r="H120" s="39" t="s">
        <v>398</v>
      </c>
      <c r="I120" s="40">
        <v>44890</v>
      </c>
      <c r="J120" s="39" t="s">
        <v>433</v>
      </c>
      <c r="K120" s="39"/>
      <c r="L120" s="39" t="s">
        <v>249</v>
      </c>
      <c r="M120" s="39"/>
      <c r="N120" s="39"/>
      <c r="O120" s="44" t="s">
        <v>337</v>
      </c>
      <c r="P120" s="39" t="s">
        <v>30</v>
      </c>
      <c r="Q120" s="22">
        <v>10000</v>
      </c>
      <c r="R120" s="22"/>
      <c r="S120" s="22">
        <v>16844.78</v>
      </c>
    </row>
    <row r="121" spans="1:19" ht="12.75">
      <c r="A121" s="39"/>
      <c r="B121" s="39"/>
      <c r="C121" s="39"/>
      <c r="D121" s="39"/>
      <c r="E121" s="39"/>
      <c r="F121" s="39"/>
      <c r="G121" s="39"/>
      <c r="H121" s="39" t="s">
        <v>398</v>
      </c>
      <c r="I121" s="40">
        <v>44890</v>
      </c>
      <c r="J121" s="39"/>
      <c r="K121" s="39"/>
      <c r="L121" s="39" t="s">
        <v>259</v>
      </c>
      <c r="M121" s="39"/>
      <c r="N121" s="39"/>
      <c r="O121" s="44" t="s">
        <v>337</v>
      </c>
      <c r="P121" s="39" t="s">
        <v>30</v>
      </c>
      <c r="Q121" s="22">
        <v>4085.3</v>
      </c>
      <c r="R121" s="22"/>
      <c r="S121" s="22">
        <v>20930.08</v>
      </c>
    </row>
    <row r="122" spans="1:19" ht="12.75">
      <c r="A122" s="39"/>
      <c r="B122" s="39"/>
      <c r="C122" s="39"/>
      <c r="D122" s="39"/>
      <c r="E122" s="39"/>
      <c r="F122" s="39"/>
      <c r="G122" s="39"/>
      <c r="H122" s="39" t="s">
        <v>398</v>
      </c>
      <c r="I122" s="40">
        <v>44890</v>
      </c>
      <c r="J122" s="39" t="s">
        <v>434</v>
      </c>
      <c r="K122" s="39"/>
      <c r="L122" s="39" t="s">
        <v>254</v>
      </c>
      <c r="M122" s="39"/>
      <c r="N122" s="39"/>
      <c r="O122" s="44" t="s">
        <v>337</v>
      </c>
      <c r="P122" s="39" t="s">
        <v>30</v>
      </c>
      <c r="Q122" s="22">
        <v>1200</v>
      </c>
      <c r="R122" s="22"/>
      <c r="S122" s="22">
        <v>22130.08</v>
      </c>
    </row>
    <row r="123" spans="1:19" ht="12.75">
      <c r="A123" s="39"/>
      <c r="B123" s="39"/>
      <c r="C123" s="39"/>
      <c r="D123" s="39"/>
      <c r="E123" s="39"/>
      <c r="F123" s="39"/>
      <c r="G123" s="39"/>
      <c r="H123" s="39" t="s">
        <v>398</v>
      </c>
      <c r="I123" s="40">
        <v>44890</v>
      </c>
      <c r="J123" s="39" t="s">
        <v>435</v>
      </c>
      <c r="K123" s="39"/>
      <c r="L123" s="39" t="s">
        <v>249</v>
      </c>
      <c r="M123" s="39"/>
      <c r="N123" s="39"/>
      <c r="O123" s="44" t="s">
        <v>337</v>
      </c>
      <c r="P123" s="39" t="s">
        <v>30</v>
      </c>
      <c r="Q123" s="22">
        <v>5435</v>
      </c>
      <c r="R123" s="22"/>
      <c r="S123" s="22">
        <v>27565.08</v>
      </c>
    </row>
    <row r="124" spans="1:19" ht="12.75">
      <c r="A124" s="39"/>
      <c r="B124" s="39"/>
      <c r="C124" s="39"/>
      <c r="D124" s="39"/>
      <c r="E124" s="39"/>
      <c r="F124" s="39"/>
      <c r="G124" s="39"/>
      <c r="H124" s="39" t="s">
        <v>397</v>
      </c>
      <c r="I124" s="40">
        <v>44890</v>
      </c>
      <c r="J124" s="39" t="s">
        <v>434</v>
      </c>
      <c r="K124" s="39"/>
      <c r="L124" s="39" t="s">
        <v>254</v>
      </c>
      <c r="M124" s="39" t="s">
        <v>397</v>
      </c>
      <c r="N124" s="39"/>
      <c r="O124" s="44" t="s">
        <v>337</v>
      </c>
      <c r="P124" s="39" t="s">
        <v>27</v>
      </c>
      <c r="Q124" s="22"/>
      <c r="R124" s="22">
        <v>1200</v>
      </c>
      <c r="S124" s="22">
        <v>26365.08</v>
      </c>
    </row>
    <row r="125" spans="1:19" ht="12.75">
      <c r="A125" s="39"/>
      <c r="B125" s="39"/>
      <c r="C125" s="39"/>
      <c r="D125" s="39"/>
      <c r="E125" s="39"/>
      <c r="F125" s="39"/>
      <c r="G125" s="39"/>
      <c r="H125" s="39" t="s">
        <v>397</v>
      </c>
      <c r="I125" s="40">
        <v>44890</v>
      </c>
      <c r="J125" s="39"/>
      <c r="K125" s="39"/>
      <c r="L125" s="39" t="s">
        <v>261</v>
      </c>
      <c r="M125" s="39" t="s">
        <v>397</v>
      </c>
      <c r="N125" s="39"/>
      <c r="O125" s="44" t="s">
        <v>337</v>
      </c>
      <c r="P125" s="39" t="s">
        <v>27</v>
      </c>
      <c r="Q125" s="22"/>
      <c r="R125" s="22">
        <v>4264.78</v>
      </c>
      <c r="S125" s="22">
        <v>22100.3</v>
      </c>
    </row>
    <row r="126" spans="1:19" ht="12.75">
      <c r="A126" s="39"/>
      <c r="B126" s="39"/>
      <c r="C126" s="39"/>
      <c r="D126" s="39"/>
      <c r="E126" s="39"/>
      <c r="F126" s="39"/>
      <c r="G126" s="39"/>
      <c r="H126" s="39" t="s">
        <v>397</v>
      </c>
      <c r="I126" s="40">
        <v>44890</v>
      </c>
      <c r="J126" s="39" t="s">
        <v>435</v>
      </c>
      <c r="K126" s="39"/>
      <c r="L126" s="39" t="s">
        <v>249</v>
      </c>
      <c r="M126" s="39" t="s">
        <v>397</v>
      </c>
      <c r="N126" s="39"/>
      <c r="O126" s="44" t="s">
        <v>337</v>
      </c>
      <c r="P126" s="39" t="s">
        <v>27</v>
      </c>
      <c r="Q126" s="22"/>
      <c r="R126" s="22">
        <v>5435</v>
      </c>
      <c r="S126" s="22">
        <v>16665.3</v>
      </c>
    </row>
    <row r="127" spans="1:19" ht="12.75">
      <c r="A127" s="39"/>
      <c r="B127" s="39"/>
      <c r="C127" s="39"/>
      <c r="D127" s="39"/>
      <c r="E127" s="39"/>
      <c r="F127" s="39"/>
      <c r="G127" s="39"/>
      <c r="H127" s="39" t="s">
        <v>397</v>
      </c>
      <c r="I127" s="40">
        <v>44890</v>
      </c>
      <c r="J127" s="39"/>
      <c r="K127" s="39"/>
      <c r="L127" s="39" t="s">
        <v>264</v>
      </c>
      <c r="M127" s="39" t="s">
        <v>397</v>
      </c>
      <c r="N127" s="39"/>
      <c r="O127" s="44" t="s">
        <v>337</v>
      </c>
      <c r="P127" s="39" t="s">
        <v>27</v>
      </c>
      <c r="Q127" s="22"/>
      <c r="R127" s="22">
        <v>14085.3</v>
      </c>
      <c r="S127" s="22">
        <v>2580</v>
      </c>
    </row>
    <row r="128" spans="1:19" ht="13.5" thickBot="1">
      <c r="A128" s="39"/>
      <c r="B128" s="39"/>
      <c r="C128" s="39"/>
      <c r="D128" s="39"/>
      <c r="E128" s="39"/>
      <c r="F128" s="39"/>
      <c r="G128" s="39"/>
      <c r="H128" s="39" t="s">
        <v>397</v>
      </c>
      <c r="I128" s="40">
        <v>44890</v>
      </c>
      <c r="J128" s="39"/>
      <c r="K128" s="39"/>
      <c r="L128" s="39" t="s">
        <v>253</v>
      </c>
      <c r="M128" s="39" t="s">
        <v>397</v>
      </c>
      <c r="N128" s="39"/>
      <c r="O128" s="44" t="s">
        <v>337</v>
      </c>
      <c r="P128" s="39" t="s">
        <v>27</v>
      </c>
      <c r="Q128" s="31"/>
      <c r="R128" s="31">
        <v>2580</v>
      </c>
      <c r="S128" s="31">
        <v>0</v>
      </c>
    </row>
    <row r="129" spans="1:19" ht="12.75">
      <c r="A129" s="39"/>
      <c r="B129" s="39"/>
      <c r="C129" s="39"/>
      <c r="D129" s="39" t="s">
        <v>342</v>
      </c>
      <c r="E129" s="39"/>
      <c r="F129" s="39"/>
      <c r="G129" s="39"/>
      <c r="H129" s="39"/>
      <c r="I129" s="40"/>
      <c r="J129" s="39"/>
      <c r="K129" s="39"/>
      <c r="L129" s="39"/>
      <c r="M129" s="39"/>
      <c r="N129" s="39"/>
      <c r="O129" s="45"/>
      <c r="P129" s="39"/>
      <c r="Q129" s="22">
        <f>ROUND(SUM(Q108:Q128),5)</f>
        <v>48202.4</v>
      </c>
      <c r="R129" s="22">
        <f>ROUND(SUM(R108:R128),5)</f>
        <v>48202.4</v>
      </c>
      <c r="S129" s="36">
        <f>S128</f>
        <v>0</v>
      </c>
    </row>
    <row r="130" spans="1:19" ht="12.75">
      <c r="A130" s="16"/>
      <c r="B130" s="16"/>
      <c r="C130" s="16"/>
      <c r="D130" s="16" t="s">
        <v>32</v>
      </c>
      <c r="E130" s="16"/>
      <c r="F130" s="16"/>
      <c r="G130" s="16"/>
      <c r="H130" s="16"/>
      <c r="I130" s="37"/>
      <c r="J130" s="16"/>
      <c r="K130" s="16"/>
      <c r="L130" s="16"/>
      <c r="M130" s="16"/>
      <c r="N130" s="16"/>
      <c r="O130" s="43"/>
      <c r="P130" s="16"/>
      <c r="Q130" s="38"/>
      <c r="R130" s="38"/>
      <c r="S130" s="38">
        <v>25399.79</v>
      </c>
    </row>
    <row r="131" spans="1:19" ht="12.75">
      <c r="A131" s="39"/>
      <c r="B131" s="39"/>
      <c r="C131" s="39"/>
      <c r="D131" s="39"/>
      <c r="E131" s="39"/>
      <c r="F131" s="39"/>
      <c r="G131" s="39"/>
      <c r="H131" s="39" t="s">
        <v>202</v>
      </c>
      <c r="I131" s="40">
        <v>44880</v>
      </c>
      <c r="J131" s="39"/>
      <c r="K131" s="39"/>
      <c r="L131" s="39" t="s">
        <v>466</v>
      </c>
      <c r="M131" s="39" t="s">
        <v>490</v>
      </c>
      <c r="N131" s="39" t="s">
        <v>294</v>
      </c>
      <c r="O131" s="44"/>
      <c r="P131" s="39" t="s">
        <v>43</v>
      </c>
      <c r="Q131" s="22">
        <v>810</v>
      </c>
      <c r="R131" s="22"/>
      <c r="S131" s="22">
        <v>26209.79</v>
      </c>
    </row>
    <row r="132" spans="1:19" ht="12.75">
      <c r="A132" s="39"/>
      <c r="B132" s="39"/>
      <c r="C132" s="39"/>
      <c r="D132" s="39"/>
      <c r="E132" s="39"/>
      <c r="F132" s="39"/>
      <c r="G132" s="39"/>
      <c r="H132" s="39" t="s">
        <v>202</v>
      </c>
      <c r="I132" s="40">
        <v>44883</v>
      </c>
      <c r="J132" s="39"/>
      <c r="K132" s="39"/>
      <c r="L132" s="39" t="s">
        <v>261</v>
      </c>
      <c r="M132" s="39" t="s">
        <v>264</v>
      </c>
      <c r="N132" s="39" t="s">
        <v>295</v>
      </c>
      <c r="O132" s="44"/>
      <c r="P132" s="39" t="s">
        <v>43</v>
      </c>
      <c r="Q132" s="22">
        <v>1825</v>
      </c>
      <c r="R132" s="22"/>
      <c r="S132" s="22">
        <v>28034.79</v>
      </c>
    </row>
    <row r="133" spans="1:19" ht="12.75">
      <c r="A133" s="39"/>
      <c r="B133" s="39"/>
      <c r="C133" s="39"/>
      <c r="D133" s="39"/>
      <c r="E133" s="39"/>
      <c r="F133" s="39"/>
      <c r="G133" s="39"/>
      <c r="H133" s="39" t="s">
        <v>202</v>
      </c>
      <c r="I133" s="40">
        <v>44885</v>
      </c>
      <c r="J133" s="39"/>
      <c r="K133" s="39"/>
      <c r="L133" s="39" t="s">
        <v>262</v>
      </c>
      <c r="M133" s="39" t="s">
        <v>264</v>
      </c>
      <c r="N133" s="39" t="s">
        <v>294</v>
      </c>
      <c r="O133" s="44"/>
      <c r="P133" s="39" t="s">
        <v>43</v>
      </c>
      <c r="Q133" s="22">
        <v>1965</v>
      </c>
      <c r="R133" s="22"/>
      <c r="S133" s="22">
        <v>29999.79</v>
      </c>
    </row>
    <row r="134" spans="1:19" ht="12.75">
      <c r="A134" s="39"/>
      <c r="B134" s="39"/>
      <c r="C134" s="39"/>
      <c r="D134" s="39"/>
      <c r="E134" s="39"/>
      <c r="F134" s="39"/>
      <c r="G134" s="39"/>
      <c r="H134" s="39" t="s">
        <v>200</v>
      </c>
      <c r="I134" s="40">
        <v>44890</v>
      </c>
      <c r="J134" s="39" t="s">
        <v>220</v>
      </c>
      <c r="K134" s="39"/>
      <c r="L134" s="39" t="s">
        <v>259</v>
      </c>
      <c r="M134" s="39" t="s">
        <v>264</v>
      </c>
      <c r="N134" s="39" t="s">
        <v>294</v>
      </c>
      <c r="O134" s="44"/>
      <c r="P134" s="39" t="s">
        <v>30</v>
      </c>
      <c r="Q134" s="22"/>
      <c r="R134" s="22">
        <v>1793.14</v>
      </c>
      <c r="S134" s="22">
        <v>28206.65</v>
      </c>
    </row>
    <row r="135" spans="1:19" ht="13.5" thickBot="1">
      <c r="A135" s="39"/>
      <c r="B135" s="39"/>
      <c r="C135" s="39"/>
      <c r="D135" s="39"/>
      <c r="E135" s="39"/>
      <c r="F135" s="39"/>
      <c r="G135" s="39"/>
      <c r="H135" s="39" t="s">
        <v>200</v>
      </c>
      <c r="I135" s="40">
        <v>44893</v>
      </c>
      <c r="J135" s="39" t="s">
        <v>216</v>
      </c>
      <c r="K135" s="39"/>
      <c r="L135" s="39" t="s">
        <v>257</v>
      </c>
      <c r="M135" s="39" t="s">
        <v>264</v>
      </c>
      <c r="N135" s="39" t="s">
        <v>294</v>
      </c>
      <c r="O135" s="44"/>
      <c r="P135" s="39" t="s">
        <v>30</v>
      </c>
      <c r="Q135" s="31"/>
      <c r="R135" s="31">
        <v>334.02</v>
      </c>
      <c r="S135" s="31">
        <v>27872.63</v>
      </c>
    </row>
    <row r="136" spans="1:19" ht="12.75">
      <c r="A136" s="39"/>
      <c r="B136" s="39"/>
      <c r="C136" s="39"/>
      <c r="D136" s="39" t="s">
        <v>343</v>
      </c>
      <c r="E136" s="39"/>
      <c r="F136" s="39"/>
      <c r="G136" s="39"/>
      <c r="H136" s="39"/>
      <c r="I136" s="40"/>
      <c r="J136" s="39"/>
      <c r="K136" s="39"/>
      <c r="L136" s="39"/>
      <c r="M136" s="39"/>
      <c r="N136" s="39"/>
      <c r="O136" s="45"/>
      <c r="P136" s="39"/>
      <c r="Q136" s="22">
        <f>ROUND(SUM(Q130:Q135),5)</f>
        <v>4600</v>
      </c>
      <c r="R136" s="22">
        <f>ROUND(SUM(R130:R135),5)</f>
        <v>2127.16</v>
      </c>
      <c r="S136" s="22">
        <f>S135</f>
        <v>27872.63</v>
      </c>
    </row>
    <row r="137" spans="1:19" ht="12.75">
      <c r="A137" s="16"/>
      <c r="B137" s="16"/>
      <c r="C137" s="16"/>
      <c r="D137" s="16" t="s">
        <v>33</v>
      </c>
      <c r="E137" s="16"/>
      <c r="F137" s="16"/>
      <c r="G137" s="16"/>
      <c r="H137" s="16"/>
      <c r="I137" s="37"/>
      <c r="J137" s="16"/>
      <c r="K137" s="16"/>
      <c r="L137" s="16"/>
      <c r="M137" s="16"/>
      <c r="N137" s="16"/>
      <c r="O137" s="43"/>
      <c r="P137" s="16"/>
      <c r="Q137" s="38"/>
      <c r="R137" s="38"/>
      <c r="S137" s="38">
        <v>770</v>
      </c>
    </row>
    <row r="138" spans="1:19" ht="12.75">
      <c r="A138" s="39"/>
      <c r="B138" s="39"/>
      <c r="C138" s="39"/>
      <c r="D138" s="39" t="s">
        <v>344</v>
      </c>
      <c r="E138" s="39"/>
      <c r="F138" s="39"/>
      <c r="G138" s="39"/>
      <c r="H138" s="39"/>
      <c r="I138" s="40"/>
      <c r="J138" s="39"/>
      <c r="K138" s="39"/>
      <c r="L138" s="39"/>
      <c r="M138" s="39"/>
      <c r="N138" s="39"/>
      <c r="O138" s="45"/>
      <c r="P138" s="39"/>
      <c r="Q138" s="22"/>
      <c r="R138" s="22"/>
      <c r="S138" s="22">
        <f>S137</f>
        <v>770</v>
      </c>
    </row>
    <row r="139" spans="1:19" ht="12.75">
      <c r="A139" s="16"/>
      <c r="B139" s="16"/>
      <c r="C139" s="16"/>
      <c r="D139" s="16" t="s">
        <v>34</v>
      </c>
      <c r="E139" s="16"/>
      <c r="F139" s="16"/>
      <c r="G139" s="16"/>
      <c r="H139" s="16"/>
      <c r="I139" s="37"/>
      <c r="J139" s="16"/>
      <c r="K139" s="16"/>
      <c r="L139" s="16"/>
      <c r="M139" s="16"/>
      <c r="N139" s="16"/>
      <c r="O139" s="43"/>
      <c r="P139" s="16"/>
      <c r="Q139" s="38"/>
      <c r="R139" s="38"/>
      <c r="S139" s="38">
        <v>605.89</v>
      </c>
    </row>
    <row r="140" spans="1:19" ht="12.75">
      <c r="A140" s="39"/>
      <c r="B140" s="39"/>
      <c r="C140" s="39"/>
      <c r="D140" s="39"/>
      <c r="E140" s="39"/>
      <c r="F140" s="39"/>
      <c r="G140" s="39"/>
      <c r="H140" s="39" t="s">
        <v>206</v>
      </c>
      <c r="I140" s="40">
        <v>44895</v>
      </c>
      <c r="J140" s="39" t="s">
        <v>235</v>
      </c>
      <c r="K140" s="39"/>
      <c r="L140" s="39" t="s">
        <v>266</v>
      </c>
      <c r="M140" s="39" t="s">
        <v>288</v>
      </c>
      <c r="N140" s="39" t="s">
        <v>266</v>
      </c>
      <c r="O140" s="44"/>
      <c r="P140" s="39" t="s">
        <v>135</v>
      </c>
      <c r="Q140" s="22"/>
      <c r="R140" s="22">
        <v>148.83</v>
      </c>
      <c r="S140" s="22">
        <v>457.06</v>
      </c>
    </row>
    <row r="141" spans="1:19" ht="13.5" thickBot="1">
      <c r="A141" s="39"/>
      <c r="B141" s="39"/>
      <c r="C141" s="39"/>
      <c r="D141" s="39"/>
      <c r="E141" s="39"/>
      <c r="F141" s="39"/>
      <c r="G141" s="39"/>
      <c r="H141" s="39" t="s">
        <v>206</v>
      </c>
      <c r="I141" s="40">
        <v>44895</v>
      </c>
      <c r="J141" s="39" t="s">
        <v>234</v>
      </c>
      <c r="K141" s="39"/>
      <c r="L141" s="39" t="s">
        <v>266</v>
      </c>
      <c r="M141" s="39" t="s">
        <v>287</v>
      </c>
      <c r="N141" s="39" t="s">
        <v>266</v>
      </c>
      <c r="O141" s="44"/>
      <c r="P141" s="39" t="s">
        <v>495</v>
      </c>
      <c r="Q141" s="31"/>
      <c r="R141" s="31">
        <v>457.06</v>
      </c>
      <c r="S141" s="31">
        <v>0</v>
      </c>
    </row>
    <row r="142" spans="1:19" ht="12.75">
      <c r="A142" s="39"/>
      <c r="B142" s="39"/>
      <c r="C142" s="39"/>
      <c r="D142" s="39" t="s">
        <v>345</v>
      </c>
      <c r="E142" s="39"/>
      <c r="F142" s="39"/>
      <c r="G142" s="39"/>
      <c r="H142" s="39"/>
      <c r="I142" s="40"/>
      <c r="J142" s="39"/>
      <c r="K142" s="39"/>
      <c r="L142" s="39"/>
      <c r="M142" s="39"/>
      <c r="N142" s="39"/>
      <c r="O142" s="45"/>
      <c r="P142" s="39"/>
      <c r="Q142" s="22">
        <f>ROUND(SUM(Q139:Q141),5)</f>
        <v>0</v>
      </c>
      <c r="R142" s="22">
        <f>ROUND(SUM(R139:R141),5)</f>
        <v>605.89</v>
      </c>
      <c r="S142" s="22">
        <f>S141</f>
        <v>0</v>
      </c>
    </row>
    <row r="143" spans="1:19" ht="12.75">
      <c r="A143" s="16"/>
      <c r="B143" s="16"/>
      <c r="C143" s="16"/>
      <c r="D143" s="16" t="s">
        <v>35</v>
      </c>
      <c r="E143" s="16"/>
      <c r="F143" s="16"/>
      <c r="G143" s="16"/>
      <c r="H143" s="16"/>
      <c r="I143" s="37"/>
      <c r="J143" s="16"/>
      <c r="K143" s="16"/>
      <c r="L143" s="16"/>
      <c r="M143" s="16"/>
      <c r="N143" s="16"/>
      <c r="O143" s="43"/>
      <c r="P143" s="16"/>
      <c r="Q143" s="38"/>
      <c r="R143" s="38"/>
      <c r="S143" s="38">
        <v>3243.52</v>
      </c>
    </row>
    <row r="144" spans="1:19" ht="12.75">
      <c r="A144" s="39"/>
      <c r="B144" s="39"/>
      <c r="C144" s="39"/>
      <c r="D144" s="39"/>
      <c r="E144" s="39"/>
      <c r="F144" s="39"/>
      <c r="G144" s="39"/>
      <c r="H144" s="39" t="s">
        <v>200</v>
      </c>
      <c r="I144" s="40">
        <v>44885</v>
      </c>
      <c r="J144" s="39" t="s">
        <v>221</v>
      </c>
      <c r="K144" s="39"/>
      <c r="L144" s="39" t="s">
        <v>249</v>
      </c>
      <c r="M144" s="39" t="s">
        <v>491</v>
      </c>
      <c r="N144" s="39" t="s">
        <v>294</v>
      </c>
      <c r="O144" s="44"/>
      <c r="P144" s="39" t="s">
        <v>30</v>
      </c>
      <c r="Q144" s="22">
        <v>1715</v>
      </c>
      <c r="R144" s="22"/>
      <c r="S144" s="22">
        <v>4958.52</v>
      </c>
    </row>
    <row r="145" spans="1:19" ht="13.5" thickBot="1">
      <c r="A145" s="39"/>
      <c r="B145" s="39"/>
      <c r="C145" s="39"/>
      <c r="D145" s="39"/>
      <c r="E145" s="39"/>
      <c r="F145" s="39"/>
      <c r="G145" s="39"/>
      <c r="H145" s="39" t="s">
        <v>200</v>
      </c>
      <c r="I145" s="40">
        <v>44885</v>
      </c>
      <c r="J145" s="39" t="s">
        <v>211</v>
      </c>
      <c r="K145" s="39"/>
      <c r="L145" s="39" t="s">
        <v>252</v>
      </c>
      <c r="M145" s="39" t="s">
        <v>491</v>
      </c>
      <c r="N145" s="39" t="s">
        <v>294</v>
      </c>
      <c r="O145" s="44"/>
      <c r="P145" s="39" t="s">
        <v>30</v>
      </c>
      <c r="Q145" s="23">
        <v>459.5</v>
      </c>
      <c r="R145" s="23"/>
      <c r="S145" s="23">
        <v>5418.02</v>
      </c>
    </row>
    <row r="146" spans="1:19" ht="13.5" thickBot="1">
      <c r="A146" s="39"/>
      <c r="B146" s="39"/>
      <c r="C146" s="39"/>
      <c r="D146" s="39" t="s">
        <v>346</v>
      </c>
      <c r="E146" s="39"/>
      <c r="F146" s="39"/>
      <c r="G146" s="39"/>
      <c r="H146" s="39"/>
      <c r="I146" s="40"/>
      <c r="J146" s="39"/>
      <c r="K146" s="39"/>
      <c r="L146" s="39"/>
      <c r="M146" s="39"/>
      <c r="N146" s="39"/>
      <c r="O146" s="45"/>
      <c r="P146" s="39"/>
      <c r="Q146" s="33">
        <f>ROUND(SUM(Q143:Q145),5)</f>
        <v>2174.5</v>
      </c>
      <c r="R146" s="33">
        <f>ROUND(SUM(R143:R145),5)</f>
        <v>0</v>
      </c>
      <c r="S146" s="33">
        <f>S145</f>
        <v>5418.02</v>
      </c>
    </row>
    <row r="147" spans="1:19" ht="13.5" thickBot="1">
      <c r="A147" s="39"/>
      <c r="B147" s="39"/>
      <c r="C147" s="39" t="s">
        <v>305</v>
      </c>
      <c r="D147" s="39"/>
      <c r="E147" s="39"/>
      <c r="F147" s="39"/>
      <c r="G147" s="39"/>
      <c r="H147" s="39"/>
      <c r="I147" s="40"/>
      <c r="J147" s="39"/>
      <c r="K147" s="39"/>
      <c r="L147" s="39"/>
      <c r="M147" s="39"/>
      <c r="N147" s="39"/>
      <c r="O147" s="45"/>
      <c r="P147" s="39"/>
      <c r="Q147" s="32">
        <f>ROUND(Q129+Q136+Q138+Q142+Q146,5)</f>
        <v>54976.9</v>
      </c>
      <c r="R147" s="32">
        <f>ROUND(R129+R136+R138+R142+R146,5)</f>
        <v>50935.45</v>
      </c>
      <c r="S147" s="32">
        <f>ROUND(S129+S136+S138+S142+S146,5)</f>
        <v>34060.65</v>
      </c>
    </row>
    <row r="148" spans="1:19" ht="12.75">
      <c r="A148" s="39"/>
      <c r="B148" s="39" t="s">
        <v>306</v>
      </c>
      <c r="C148" s="39"/>
      <c r="D148" s="39"/>
      <c r="E148" s="39"/>
      <c r="F148" s="39"/>
      <c r="G148" s="39"/>
      <c r="H148" s="39"/>
      <c r="I148" s="40"/>
      <c r="J148" s="39"/>
      <c r="K148" s="39"/>
      <c r="L148" s="39"/>
      <c r="M148" s="39"/>
      <c r="N148" s="39"/>
      <c r="O148" s="45"/>
      <c r="P148" s="39"/>
      <c r="Q148" s="22">
        <f>ROUND(Q75+Q106+Q147,5)</f>
        <v>226062.37</v>
      </c>
      <c r="R148" s="22">
        <f>ROUND(R75+R106+R147,5)</f>
        <v>197778</v>
      </c>
      <c r="S148" s="22">
        <f>ROUND(S75+S106+S147,5)</f>
        <v>217160.14</v>
      </c>
    </row>
    <row r="149" spans="1:19" ht="12.75">
      <c r="A149" s="16"/>
      <c r="B149" s="16" t="s">
        <v>307</v>
      </c>
      <c r="C149" s="16"/>
      <c r="D149" s="16"/>
      <c r="E149" s="16"/>
      <c r="F149" s="16"/>
      <c r="G149" s="16"/>
      <c r="H149" s="16"/>
      <c r="I149" s="37"/>
      <c r="J149" s="16"/>
      <c r="K149" s="16"/>
      <c r="L149" s="16"/>
      <c r="M149" s="16"/>
      <c r="N149" s="16"/>
      <c r="O149" s="43"/>
      <c r="P149" s="16"/>
      <c r="Q149" s="38"/>
      <c r="R149" s="38"/>
      <c r="S149" s="38">
        <v>433218.31</v>
      </c>
    </row>
    <row r="150" spans="1:19" ht="12.75">
      <c r="A150" s="16"/>
      <c r="B150" s="16"/>
      <c r="C150" s="16" t="s">
        <v>36</v>
      </c>
      <c r="D150" s="16"/>
      <c r="E150" s="16"/>
      <c r="F150" s="16"/>
      <c r="G150" s="16"/>
      <c r="H150" s="16"/>
      <c r="I150" s="37"/>
      <c r="J150" s="16"/>
      <c r="K150" s="16"/>
      <c r="L150" s="16"/>
      <c r="M150" s="16"/>
      <c r="N150" s="16"/>
      <c r="O150" s="43"/>
      <c r="P150" s="16"/>
      <c r="Q150" s="38"/>
      <c r="R150" s="38"/>
      <c r="S150" s="38">
        <v>34326</v>
      </c>
    </row>
    <row r="151" spans="1:19" ht="12.75">
      <c r="A151" s="39"/>
      <c r="B151" s="39"/>
      <c r="C151" s="39" t="s">
        <v>347</v>
      </c>
      <c r="D151" s="39"/>
      <c r="E151" s="39"/>
      <c r="F151" s="39"/>
      <c r="G151" s="39"/>
      <c r="H151" s="39"/>
      <c r="I151" s="40"/>
      <c r="J151" s="39"/>
      <c r="K151" s="39"/>
      <c r="L151" s="39"/>
      <c r="M151" s="39"/>
      <c r="N151" s="39"/>
      <c r="O151" s="45"/>
      <c r="P151" s="39"/>
      <c r="Q151" s="22"/>
      <c r="R151" s="22"/>
      <c r="S151" s="22">
        <f>S150</f>
        <v>34326</v>
      </c>
    </row>
    <row r="152" spans="1:19" ht="12.75">
      <c r="A152" s="16"/>
      <c r="B152" s="16"/>
      <c r="C152" s="16" t="s">
        <v>37</v>
      </c>
      <c r="D152" s="16"/>
      <c r="E152" s="16"/>
      <c r="F152" s="16"/>
      <c r="G152" s="16"/>
      <c r="H152" s="16"/>
      <c r="I152" s="37"/>
      <c r="J152" s="16"/>
      <c r="K152" s="16"/>
      <c r="L152" s="16"/>
      <c r="M152" s="16"/>
      <c r="N152" s="16"/>
      <c r="O152" s="43"/>
      <c r="P152" s="16"/>
      <c r="Q152" s="38"/>
      <c r="R152" s="38"/>
      <c r="S152" s="38">
        <v>78936.91</v>
      </c>
    </row>
    <row r="153" spans="1:19" ht="12.75">
      <c r="A153" s="16"/>
      <c r="B153" s="16"/>
      <c r="C153" s="16"/>
      <c r="D153" s="16" t="s">
        <v>348</v>
      </c>
      <c r="E153" s="16"/>
      <c r="F153" s="16"/>
      <c r="G153" s="16"/>
      <c r="H153" s="16"/>
      <c r="I153" s="37"/>
      <c r="J153" s="16"/>
      <c r="K153" s="16"/>
      <c r="L153" s="16"/>
      <c r="M153" s="16"/>
      <c r="N153" s="16"/>
      <c r="O153" s="43"/>
      <c r="P153" s="16"/>
      <c r="Q153" s="38"/>
      <c r="R153" s="38"/>
      <c r="S153" s="38">
        <v>0</v>
      </c>
    </row>
    <row r="154" spans="1:19" ht="12.75">
      <c r="A154" s="39"/>
      <c r="B154" s="39"/>
      <c r="C154" s="39"/>
      <c r="D154" s="39" t="s">
        <v>349</v>
      </c>
      <c r="E154" s="39"/>
      <c r="F154" s="39"/>
      <c r="G154" s="39"/>
      <c r="H154" s="39"/>
      <c r="I154" s="40"/>
      <c r="J154" s="39"/>
      <c r="K154" s="39"/>
      <c r="L154" s="39"/>
      <c r="M154" s="39"/>
      <c r="N154" s="39"/>
      <c r="O154" s="45"/>
      <c r="P154" s="39"/>
      <c r="Q154" s="22"/>
      <c r="R154" s="22"/>
      <c r="S154" s="22">
        <f>S153</f>
        <v>0</v>
      </c>
    </row>
    <row r="155" spans="1:19" ht="12.75">
      <c r="A155" s="16"/>
      <c r="B155" s="16"/>
      <c r="C155" s="16"/>
      <c r="D155" s="16" t="s">
        <v>350</v>
      </c>
      <c r="E155" s="16"/>
      <c r="F155" s="16"/>
      <c r="G155" s="16"/>
      <c r="H155" s="16"/>
      <c r="I155" s="37"/>
      <c r="J155" s="16"/>
      <c r="K155" s="16"/>
      <c r="L155" s="16"/>
      <c r="M155" s="16"/>
      <c r="N155" s="16"/>
      <c r="O155" s="43"/>
      <c r="P155" s="16"/>
      <c r="Q155" s="38"/>
      <c r="R155" s="38"/>
      <c r="S155" s="38">
        <v>0</v>
      </c>
    </row>
    <row r="156" spans="1:19" ht="12.75">
      <c r="A156" s="39"/>
      <c r="B156" s="39"/>
      <c r="C156" s="39"/>
      <c r="D156" s="39" t="s">
        <v>351</v>
      </c>
      <c r="E156" s="39"/>
      <c r="F156" s="39"/>
      <c r="G156" s="39"/>
      <c r="H156" s="39"/>
      <c r="I156" s="40"/>
      <c r="J156" s="39"/>
      <c r="K156" s="39"/>
      <c r="L156" s="39"/>
      <c r="M156" s="39"/>
      <c r="N156" s="39"/>
      <c r="O156" s="45"/>
      <c r="P156" s="39"/>
      <c r="Q156" s="22"/>
      <c r="R156" s="22"/>
      <c r="S156" s="22">
        <f>S155</f>
        <v>0</v>
      </c>
    </row>
    <row r="157" spans="1:19" ht="12.75">
      <c r="A157" s="16"/>
      <c r="B157" s="16"/>
      <c r="C157" s="16"/>
      <c r="D157" s="16" t="s">
        <v>352</v>
      </c>
      <c r="E157" s="16"/>
      <c r="F157" s="16"/>
      <c r="G157" s="16"/>
      <c r="H157" s="16"/>
      <c r="I157" s="37"/>
      <c r="J157" s="16"/>
      <c r="K157" s="16"/>
      <c r="L157" s="16"/>
      <c r="M157" s="16"/>
      <c r="N157" s="16"/>
      <c r="O157" s="43"/>
      <c r="P157" s="16"/>
      <c r="Q157" s="38"/>
      <c r="R157" s="38"/>
      <c r="S157" s="38">
        <v>78936.91</v>
      </c>
    </row>
    <row r="158" spans="1:19" ht="13.5" thickBot="1">
      <c r="A158" s="39"/>
      <c r="B158" s="39"/>
      <c r="C158" s="39"/>
      <c r="D158" s="39" t="s">
        <v>353</v>
      </c>
      <c r="E158" s="39"/>
      <c r="F158" s="39"/>
      <c r="G158" s="39"/>
      <c r="H158" s="39"/>
      <c r="I158" s="40"/>
      <c r="J158" s="39"/>
      <c r="K158" s="39"/>
      <c r="L158" s="39"/>
      <c r="M158" s="39"/>
      <c r="N158" s="39"/>
      <c r="O158" s="45"/>
      <c r="P158" s="39"/>
      <c r="Q158" s="31"/>
      <c r="R158" s="31"/>
      <c r="S158" s="31">
        <f>S157</f>
        <v>78936.91</v>
      </c>
    </row>
    <row r="159" spans="1:19" ht="12.75">
      <c r="A159" s="39"/>
      <c r="B159" s="39"/>
      <c r="C159" s="39" t="s">
        <v>354</v>
      </c>
      <c r="D159" s="39"/>
      <c r="E159" s="39"/>
      <c r="F159" s="39"/>
      <c r="G159" s="39"/>
      <c r="H159" s="39"/>
      <c r="I159" s="40"/>
      <c r="J159" s="39"/>
      <c r="K159" s="39"/>
      <c r="L159" s="39"/>
      <c r="M159" s="39"/>
      <c r="N159" s="39"/>
      <c r="O159" s="45"/>
      <c r="P159" s="39"/>
      <c r="Q159" s="22"/>
      <c r="R159" s="22"/>
      <c r="S159" s="22">
        <f>ROUND(S154+S156+S158,5)</f>
        <v>78936.91</v>
      </c>
    </row>
    <row r="160" spans="1:19" ht="12.75">
      <c r="A160" s="16"/>
      <c r="B160" s="16"/>
      <c r="C160" s="16" t="s">
        <v>38</v>
      </c>
      <c r="D160" s="16"/>
      <c r="E160" s="16"/>
      <c r="F160" s="16"/>
      <c r="G160" s="16"/>
      <c r="H160" s="16"/>
      <c r="I160" s="37"/>
      <c r="J160" s="16"/>
      <c r="K160" s="16"/>
      <c r="L160" s="16"/>
      <c r="M160" s="16"/>
      <c r="N160" s="16"/>
      <c r="O160" s="43"/>
      <c r="P160" s="16"/>
      <c r="Q160" s="38"/>
      <c r="R160" s="38"/>
      <c r="S160" s="38">
        <v>325000</v>
      </c>
    </row>
    <row r="161" spans="1:19" ht="12.75">
      <c r="A161" s="39"/>
      <c r="B161" s="39"/>
      <c r="C161" s="39" t="s">
        <v>355</v>
      </c>
      <c r="D161" s="39"/>
      <c r="E161" s="39"/>
      <c r="F161" s="39"/>
      <c r="G161" s="39"/>
      <c r="H161" s="39"/>
      <c r="I161" s="40"/>
      <c r="J161" s="39"/>
      <c r="K161" s="39"/>
      <c r="L161" s="39"/>
      <c r="M161" s="39"/>
      <c r="N161" s="39"/>
      <c r="O161" s="45"/>
      <c r="P161" s="39"/>
      <c r="Q161" s="22"/>
      <c r="R161" s="22"/>
      <c r="S161" s="22">
        <f>S160</f>
        <v>325000</v>
      </c>
    </row>
    <row r="162" spans="1:19" ht="12.75">
      <c r="A162" s="16"/>
      <c r="B162" s="16"/>
      <c r="C162" s="16" t="s">
        <v>39</v>
      </c>
      <c r="D162" s="16"/>
      <c r="E162" s="16"/>
      <c r="F162" s="16"/>
      <c r="G162" s="16"/>
      <c r="H162" s="16"/>
      <c r="I162" s="37"/>
      <c r="J162" s="16"/>
      <c r="K162" s="16"/>
      <c r="L162" s="16"/>
      <c r="M162" s="16"/>
      <c r="N162" s="16"/>
      <c r="O162" s="43"/>
      <c r="P162" s="16"/>
      <c r="Q162" s="38"/>
      <c r="R162" s="38"/>
      <c r="S162" s="38">
        <v>15300</v>
      </c>
    </row>
    <row r="163" spans="1:19" ht="12.75">
      <c r="A163" s="39"/>
      <c r="B163" s="39"/>
      <c r="C163" s="39" t="s">
        <v>356</v>
      </c>
      <c r="D163" s="39"/>
      <c r="E163" s="39"/>
      <c r="F163" s="39"/>
      <c r="G163" s="39"/>
      <c r="H163" s="39"/>
      <c r="I163" s="40"/>
      <c r="J163" s="39"/>
      <c r="K163" s="39"/>
      <c r="L163" s="39"/>
      <c r="M163" s="39"/>
      <c r="N163" s="39"/>
      <c r="O163" s="45"/>
      <c r="P163" s="39"/>
      <c r="Q163" s="22"/>
      <c r="R163" s="22"/>
      <c r="S163" s="22">
        <f>S162</f>
        <v>15300</v>
      </c>
    </row>
    <row r="164" spans="1:19" ht="12.75">
      <c r="A164" s="16"/>
      <c r="B164" s="16"/>
      <c r="C164" s="16" t="s">
        <v>40</v>
      </c>
      <c r="D164" s="16"/>
      <c r="E164" s="16"/>
      <c r="F164" s="16"/>
      <c r="G164" s="16"/>
      <c r="H164" s="16"/>
      <c r="I164" s="37"/>
      <c r="J164" s="16"/>
      <c r="K164" s="16"/>
      <c r="L164" s="16"/>
      <c r="M164" s="16"/>
      <c r="N164" s="16"/>
      <c r="O164" s="43"/>
      <c r="P164" s="16"/>
      <c r="Q164" s="38"/>
      <c r="R164" s="38"/>
      <c r="S164" s="38">
        <v>90000</v>
      </c>
    </row>
    <row r="165" spans="1:19" ht="12.75">
      <c r="A165" s="39"/>
      <c r="B165" s="39"/>
      <c r="C165" s="39" t="s">
        <v>357</v>
      </c>
      <c r="D165" s="39"/>
      <c r="E165" s="39"/>
      <c r="F165" s="39"/>
      <c r="G165" s="39"/>
      <c r="H165" s="39"/>
      <c r="I165" s="40"/>
      <c r="J165" s="39"/>
      <c r="K165" s="39"/>
      <c r="L165" s="39"/>
      <c r="M165" s="39"/>
      <c r="N165" s="39"/>
      <c r="O165" s="45"/>
      <c r="P165" s="39"/>
      <c r="Q165" s="22"/>
      <c r="R165" s="22"/>
      <c r="S165" s="22">
        <f>S164</f>
        <v>90000</v>
      </c>
    </row>
    <row r="166" spans="1:19" ht="12.75">
      <c r="A166" s="16"/>
      <c r="B166" s="16"/>
      <c r="C166" s="16" t="s">
        <v>41</v>
      </c>
      <c r="D166" s="16"/>
      <c r="E166" s="16"/>
      <c r="F166" s="16"/>
      <c r="G166" s="16"/>
      <c r="H166" s="16"/>
      <c r="I166" s="37"/>
      <c r="J166" s="16"/>
      <c r="K166" s="16"/>
      <c r="L166" s="16"/>
      <c r="M166" s="16"/>
      <c r="N166" s="16"/>
      <c r="O166" s="43"/>
      <c r="P166" s="16"/>
      <c r="Q166" s="38"/>
      <c r="R166" s="38"/>
      <c r="S166" s="38">
        <v>-110344.6</v>
      </c>
    </row>
    <row r="167" spans="1:19" ht="13.5" thickBot="1">
      <c r="A167" s="39"/>
      <c r="B167" s="39"/>
      <c r="C167" s="39" t="s">
        <v>358</v>
      </c>
      <c r="D167" s="39"/>
      <c r="E167" s="39"/>
      <c r="F167" s="39"/>
      <c r="G167" s="39"/>
      <c r="H167" s="39"/>
      <c r="I167" s="40"/>
      <c r="J167" s="39"/>
      <c r="K167" s="39"/>
      <c r="L167" s="39"/>
      <c r="M167" s="39"/>
      <c r="N167" s="39"/>
      <c r="O167" s="45"/>
      <c r="P167" s="39"/>
      <c r="Q167" s="31"/>
      <c r="R167" s="31"/>
      <c r="S167" s="31">
        <f>S166</f>
        <v>-110344.6</v>
      </c>
    </row>
    <row r="168" spans="1:19" ht="12.75">
      <c r="A168" s="39"/>
      <c r="B168" s="39" t="s">
        <v>308</v>
      </c>
      <c r="C168" s="39"/>
      <c r="D168" s="39"/>
      <c r="E168" s="39"/>
      <c r="F168" s="39"/>
      <c r="G168" s="39"/>
      <c r="H168" s="39"/>
      <c r="I168" s="40"/>
      <c r="J168" s="39"/>
      <c r="K168" s="39"/>
      <c r="L168" s="39"/>
      <c r="M168" s="39"/>
      <c r="N168" s="39"/>
      <c r="O168" s="45"/>
      <c r="P168" s="39"/>
      <c r="Q168" s="22"/>
      <c r="R168" s="22"/>
      <c r="S168" s="22">
        <f>ROUND(S151+S159+S161+S163+S165+S167,5)</f>
        <v>433218.31</v>
      </c>
    </row>
    <row r="169" spans="1:19" ht="12.75">
      <c r="A169" s="16"/>
      <c r="B169" s="16" t="s">
        <v>309</v>
      </c>
      <c r="C169" s="16"/>
      <c r="D169" s="16"/>
      <c r="E169" s="16"/>
      <c r="F169" s="16"/>
      <c r="G169" s="16"/>
      <c r="H169" s="16"/>
      <c r="I169" s="37"/>
      <c r="J169" s="16"/>
      <c r="K169" s="16"/>
      <c r="L169" s="16"/>
      <c r="M169" s="16"/>
      <c r="N169" s="16"/>
      <c r="O169" s="43"/>
      <c r="P169" s="16"/>
      <c r="Q169" s="38"/>
      <c r="R169" s="38"/>
      <c r="S169" s="38">
        <v>1720</v>
      </c>
    </row>
    <row r="170" spans="1:19" ht="12.75">
      <c r="A170" s="16"/>
      <c r="B170" s="16"/>
      <c r="C170" s="16" t="s">
        <v>42</v>
      </c>
      <c r="D170" s="16"/>
      <c r="E170" s="16"/>
      <c r="F170" s="16"/>
      <c r="G170" s="16"/>
      <c r="H170" s="16"/>
      <c r="I170" s="37"/>
      <c r="J170" s="16"/>
      <c r="K170" s="16"/>
      <c r="L170" s="16"/>
      <c r="M170" s="16"/>
      <c r="N170" s="16"/>
      <c r="O170" s="43"/>
      <c r="P170" s="16"/>
      <c r="Q170" s="38"/>
      <c r="R170" s="38"/>
      <c r="S170" s="38">
        <v>1720</v>
      </c>
    </row>
    <row r="171" spans="1:19" ht="13.5" thickBot="1">
      <c r="A171" s="39"/>
      <c r="B171" s="39"/>
      <c r="C171" s="39" t="s">
        <v>359</v>
      </c>
      <c r="D171" s="39"/>
      <c r="E171" s="39"/>
      <c r="F171" s="39"/>
      <c r="G171" s="39"/>
      <c r="H171" s="39"/>
      <c r="I171" s="40"/>
      <c r="J171" s="39"/>
      <c r="K171" s="39"/>
      <c r="L171" s="39"/>
      <c r="M171" s="39"/>
      <c r="N171" s="39"/>
      <c r="O171" s="45"/>
      <c r="P171" s="39"/>
      <c r="Q171" s="23"/>
      <c r="R171" s="23"/>
      <c r="S171" s="23">
        <f>S170</f>
        <v>1720</v>
      </c>
    </row>
    <row r="172" spans="1:19" ht="13.5" thickBot="1">
      <c r="A172" s="39"/>
      <c r="B172" s="39" t="s">
        <v>310</v>
      </c>
      <c r="C172" s="39"/>
      <c r="D172" s="39"/>
      <c r="E172" s="39"/>
      <c r="F172" s="39"/>
      <c r="G172" s="39"/>
      <c r="H172" s="39"/>
      <c r="I172" s="40"/>
      <c r="J172" s="39"/>
      <c r="K172" s="39"/>
      <c r="L172" s="39"/>
      <c r="M172" s="39"/>
      <c r="N172" s="39"/>
      <c r="O172" s="45"/>
      <c r="P172" s="39"/>
      <c r="Q172" s="33"/>
      <c r="R172" s="33"/>
      <c r="S172" s="33">
        <f>S171</f>
        <v>1720</v>
      </c>
    </row>
    <row r="173" spans="1:19" s="25" customFormat="1" ht="12" thickBot="1">
      <c r="A173" s="16" t="s">
        <v>311</v>
      </c>
      <c r="B173" s="16"/>
      <c r="C173" s="16"/>
      <c r="D173" s="16"/>
      <c r="E173" s="16"/>
      <c r="F173" s="16"/>
      <c r="G173" s="16"/>
      <c r="H173" s="16"/>
      <c r="I173" s="37"/>
      <c r="J173" s="16"/>
      <c r="K173" s="16"/>
      <c r="L173" s="16"/>
      <c r="M173" s="16"/>
      <c r="N173" s="16"/>
      <c r="O173" s="43"/>
      <c r="P173" s="16"/>
      <c r="Q173" s="24">
        <f>ROUND(Q148+Q168+Q172,5)</f>
        <v>226062.37</v>
      </c>
      <c r="R173" s="24">
        <f>ROUND(R148+R168+R172,5)</f>
        <v>197778</v>
      </c>
      <c r="S173" s="24">
        <f>ROUND(S148+S168+S172,5)</f>
        <v>652098.45</v>
      </c>
    </row>
    <row r="174" spans="1:19" ht="13.5" thickTop="1">
      <c r="A174" s="16" t="s">
        <v>312</v>
      </c>
      <c r="B174" s="16"/>
      <c r="C174" s="16"/>
      <c r="D174" s="16"/>
      <c r="E174" s="16"/>
      <c r="F174" s="16"/>
      <c r="G174" s="16"/>
      <c r="H174" s="16"/>
      <c r="I174" s="37"/>
      <c r="J174" s="16"/>
      <c r="K174" s="16"/>
      <c r="L174" s="16"/>
      <c r="M174" s="16"/>
      <c r="N174" s="16"/>
      <c r="O174" s="43"/>
      <c r="P174" s="16"/>
      <c r="Q174" s="38"/>
      <c r="R174" s="38"/>
      <c r="S174" s="38">
        <v>623814.08</v>
      </c>
    </row>
    <row r="175" spans="1:19" ht="12.75">
      <c r="A175" s="16"/>
      <c r="B175" s="16" t="s">
        <v>313</v>
      </c>
      <c r="C175" s="16"/>
      <c r="D175" s="16"/>
      <c r="E175" s="16"/>
      <c r="F175" s="16"/>
      <c r="G175" s="16"/>
      <c r="H175" s="16"/>
      <c r="I175" s="37"/>
      <c r="J175" s="16"/>
      <c r="K175" s="16"/>
      <c r="L175" s="16"/>
      <c r="M175" s="16"/>
      <c r="N175" s="16"/>
      <c r="O175" s="43"/>
      <c r="P175" s="16"/>
      <c r="Q175" s="38"/>
      <c r="R175" s="38"/>
      <c r="S175" s="38">
        <v>439416.4</v>
      </c>
    </row>
    <row r="176" spans="1:19" ht="12.75">
      <c r="A176" s="16"/>
      <c r="B176" s="16"/>
      <c r="C176" s="16" t="s">
        <v>314</v>
      </c>
      <c r="D176" s="16"/>
      <c r="E176" s="16"/>
      <c r="F176" s="16"/>
      <c r="G176" s="16"/>
      <c r="H176" s="16"/>
      <c r="I176" s="37"/>
      <c r="J176" s="16"/>
      <c r="K176" s="16"/>
      <c r="L176" s="16"/>
      <c r="M176" s="16"/>
      <c r="N176" s="16"/>
      <c r="O176" s="43"/>
      <c r="P176" s="16"/>
      <c r="Q176" s="38"/>
      <c r="R176" s="38"/>
      <c r="S176" s="38">
        <v>48562.24</v>
      </c>
    </row>
    <row r="177" spans="1:19" ht="12.75">
      <c r="A177" s="16"/>
      <c r="B177" s="16"/>
      <c r="C177" s="16"/>
      <c r="D177" s="16" t="s">
        <v>315</v>
      </c>
      <c r="E177" s="16"/>
      <c r="F177" s="16"/>
      <c r="G177" s="16"/>
      <c r="H177" s="16"/>
      <c r="I177" s="37"/>
      <c r="J177" s="16"/>
      <c r="K177" s="16"/>
      <c r="L177" s="16"/>
      <c r="M177" s="16"/>
      <c r="N177" s="16"/>
      <c r="O177" s="43"/>
      <c r="P177" s="16"/>
      <c r="Q177" s="38"/>
      <c r="R177" s="38"/>
      <c r="S177" s="38">
        <v>42134.25</v>
      </c>
    </row>
    <row r="178" spans="1:19" ht="12.75">
      <c r="A178" s="16"/>
      <c r="B178" s="16"/>
      <c r="C178" s="16"/>
      <c r="D178" s="16"/>
      <c r="E178" s="16" t="s">
        <v>43</v>
      </c>
      <c r="F178" s="16"/>
      <c r="G178" s="16"/>
      <c r="H178" s="16"/>
      <c r="I178" s="37"/>
      <c r="J178" s="16"/>
      <c r="K178" s="16"/>
      <c r="L178" s="16"/>
      <c r="M178" s="16"/>
      <c r="N178" s="16"/>
      <c r="O178" s="43"/>
      <c r="P178" s="16"/>
      <c r="Q178" s="38"/>
      <c r="R178" s="38"/>
      <c r="S178" s="38">
        <v>42134.25</v>
      </c>
    </row>
    <row r="179" spans="1:19" ht="12.75">
      <c r="A179" s="39"/>
      <c r="B179" s="39"/>
      <c r="C179" s="39"/>
      <c r="D179" s="39"/>
      <c r="E179" s="39"/>
      <c r="F179" s="39"/>
      <c r="G179" s="39"/>
      <c r="H179" s="39" t="s">
        <v>202</v>
      </c>
      <c r="I179" s="40">
        <v>44866</v>
      </c>
      <c r="J179" s="39"/>
      <c r="K179" s="39"/>
      <c r="L179" s="39" t="s">
        <v>442</v>
      </c>
      <c r="M179" s="39"/>
      <c r="N179" s="39"/>
      <c r="O179" s="44"/>
      <c r="P179" s="39" t="s">
        <v>123</v>
      </c>
      <c r="Q179" s="22"/>
      <c r="R179" s="22">
        <v>440</v>
      </c>
      <c r="S179" s="22">
        <v>42574.25</v>
      </c>
    </row>
    <row r="180" spans="1:19" ht="12.75">
      <c r="A180" s="39"/>
      <c r="B180" s="39"/>
      <c r="C180" s="39"/>
      <c r="D180" s="39"/>
      <c r="E180" s="39"/>
      <c r="F180" s="39"/>
      <c r="G180" s="39"/>
      <c r="H180" s="39" t="s">
        <v>202</v>
      </c>
      <c r="I180" s="40">
        <v>44866</v>
      </c>
      <c r="J180" s="39" t="s">
        <v>227</v>
      </c>
      <c r="K180" s="39"/>
      <c r="L180" s="39" t="s">
        <v>467</v>
      </c>
      <c r="M180" s="39"/>
      <c r="N180" s="39"/>
      <c r="O180" s="44"/>
      <c r="P180" s="39" t="s">
        <v>123</v>
      </c>
      <c r="Q180" s="22"/>
      <c r="R180" s="22">
        <v>1000</v>
      </c>
      <c r="S180" s="22">
        <v>43574.25</v>
      </c>
    </row>
    <row r="181" spans="1:19" ht="12.75">
      <c r="A181" s="39"/>
      <c r="B181" s="39"/>
      <c r="C181" s="39"/>
      <c r="D181" s="39"/>
      <c r="E181" s="39"/>
      <c r="F181" s="39"/>
      <c r="G181" s="39"/>
      <c r="H181" s="39" t="s">
        <v>202</v>
      </c>
      <c r="I181" s="40">
        <v>44866</v>
      </c>
      <c r="J181" s="39"/>
      <c r="K181" s="39"/>
      <c r="L181" s="39" t="s">
        <v>449</v>
      </c>
      <c r="M181" s="39"/>
      <c r="N181" s="39"/>
      <c r="O181" s="44"/>
      <c r="P181" s="39" t="s">
        <v>121</v>
      </c>
      <c r="Q181" s="22"/>
      <c r="R181" s="22">
        <v>656.23</v>
      </c>
      <c r="S181" s="22">
        <v>44230.48</v>
      </c>
    </row>
    <row r="182" spans="1:19" ht="12.75">
      <c r="A182" s="39"/>
      <c r="B182" s="39"/>
      <c r="C182" s="39"/>
      <c r="D182" s="39"/>
      <c r="E182" s="39"/>
      <c r="F182" s="39"/>
      <c r="G182" s="39"/>
      <c r="H182" s="39" t="s">
        <v>202</v>
      </c>
      <c r="I182" s="40">
        <v>44867</v>
      </c>
      <c r="J182" s="39"/>
      <c r="K182" s="39"/>
      <c r="L182" s="39" t="s">
        <v>462</v>
      </c>
      <c r="M182" s="39"/>
      <c r="N182" s="39"/>
      <c r="O182" s="44"/>
      <c r="P182" s="39" t="s">
        <v>123</v>
      </c>
      <c r="Q182" s="22"/>
      <c r="R182" s="22">
        <v>2000</v>
      </c>
      <c r="S182" s="22">
        <v>46230.48</v>
      </c>
    </row>
    <row r="183" spans="1:19" ht="12.75">
      <c r="A183" s="39"/>
      <c r="B183" s="39"/>
      <c r="C183" s="39"/>
      <c r="D183" s="39"/>
      <c r="E183" s="39"/>
      <c r="F183" s="39"/>
      <c r="G183" s="39"/>
      <c r="H183" s="39" t="s">
        <v>202</v>
      </c>
      <c r="I183" s="40">
        <v>44868</v>
      </c>
      <c r="J183" s="39"/>
      <c r="K183" s="39"/>
      <c r="L183" s="39" t="s">
        <v>443</v>
      </c>
      <c r="M183" s="39"/>
      <c r="N183" s="39"/>
      <c r="O183" s="44"/>
      <c r="P183" s="39" t="s">
        <v>123</v>
      </c>
      <c r="Q183" s="22"/>
      <c r="R183" s="22">
        <v>800</v>
      </c>
      <c r="S183" s="22">
        <v>47030.48</v>
      </c>
    </row>
    <row r="184" spans="1:19" ht="12.75">
      <c r="A184" s="39"/>
      <c r="B184" s="39"/>
      <c r="C184" s="39"/>
      <c r="D184" s="39"/>
      <c r="E184" s="39"/>
      <c r="F184" s="39"/>
      <c r="G184" s="39"/>
      <c r="H184" s="39" t="s">
        <v>202</v>
      </c>
      <c r="I184" s="40">
        <v>44868</v>
      </c>
      <c r="J184" s="39" t="s">
        <v>242</v>
      </c>
      <c r="K184" s="39"/>
      <c r="L184" s="39" t="s">
        <v>451</v>
      </c>
      <c r="M184" s="39" t="s">
        <v>289</v>
      </c>
      <c r="N184" s="39"/>
      <c r="O184" s="44"/>
      <c r="P184" s="39" t="s">
        <v>495</v>
      </c>
      <c r="Q184" s="22"/>
      <c r="R184" s="22">
        <v>532.97</v>
      </c>
      <c r="S184" s="22">
        <v>47563.45</v>
      </c>
    </row>
    <row r="185" spans="1:19" ht="12.75">
      <c r="A185" s="39"/>
      <c r="B185" s="39"/>
      <c r="C185" s="39"/>
      <c r="D185" s="39"/>
      <c r="E185" s="39"/>
      <c r="F185" s="39"/>
      <c r="G185" s="39"/>
      <c r="H185" s="39" t="s">
        <v>202</v>
      </c>
      <c r="I185" s="40">
        <v>44870</v>
      </c>
      <c r="J185" s="39"/>
      <c r="K185" s="39"/>
      <c r="L185" s="39" t="s">
        <v>463</v>
      </c>
      <c r="M185" s="39"/>
      <c r="N185" s="39"/>
      <c r="O185" s="44"/>
      <c r="P185" s="39" t="s">
        <v>495</v>
      </c>
      <c r="Q185" s="22"/>
      <c r="R185" s="22">
        <v>6000</v>
      </c>
      <c r="S185" s="22">
        <v>53563.45</v>
      </c>
    </row>
    <row r="186" spans="1:19" ht="12.75">
      <c r="A186" s="39"/>
      <c r="B186" s="39"/>
      <c r="C186" s="39"/>
      <c r="D186" s="39"/>
      <c r="E186" s="39"/>
      <c r="F186" s="39"/>
      <c r="G186" s="39"/>
      <c r="H186" s="39" t="s">
        <v>202</v>
      </c>
      <c r="I186" s="40">
        <v>44872</v>
      </c>
      <c r="J186" s="39"/>
      <c r="K186" s="39"/>
      <c r="L186" s="39" t="s">
        <v>460</v>
      </c>
      <c r="M186" s="39"/>
      <c r="N186" s="39"/>
      <c r="O186" s="44"/>
      <c r="P186" s="39" t="s">
        <v>120</v>
      </c>
      <c r="Q186" s="22"/>
      <c r="R186" s="22">
        <v>300</v>
      </c>
      <c r="S186" s="22">
        <v>53863.45</v>
      </c>
    </row>
    <row r="187" spans="1:19" ht="12.75">
      <c r="A187" s="39"/>
      <c r="B187" s="39"/>
      <c r="C187" s="39"/>
      <c r="D187" s="39"/>
      <c r="E187" s="39"/>
      <c r="F187" s="39"/>
      <c r="G187" s="39"/>
      <c r="H187" s="39" t="s">
        <v>205</v>
      </c>
      <c r="I187" s="40">
        <v>44872</v>
      </c>
      <c r="J187" s="39" t="s">
        <v>402</v>
      </c>
      <c r="K187" s="39"/>
      <c r="L187" s="39" t="s">
        <v>442</v>
      </c>
      <c r="M187" s="39"/>
      <c r="N187" s="39"/>
      <c r="O187" s="44"/>
      <c r="P187" s="39" t="s">
        <v>27</v>
      </c>
      <c r="Q187" s="22">
        <v>250</v>
      </c>
      <c r="R187" s="22"/>
      <c r="S187" s="22">
        <v>53613.45</v>
      </c>
    </row>
    <row r="188" spans="1:19" ht="12.75">
      <c r="A188" s="39"/>
      <c r="B188" s="39"/>
      <c r="C188" s="39"/>
      <c r="D188" s="39"/>
      <c r="E188" s="39"/>
      <c r="F188" s="39"/>
      <c r="G188" s="39"/>
      <c r="H188" s="39" t="s">
        <v>205</v>
      </c>
      <c r="I188" s="40">
        <v>44872</v>
      </c>
      <c r="J188" s="39" t="s">
        <v>403</v>
      </c>
      <c r="K188" s="39"/>
      <c r="L188" s="39" t="s">
        <v>443</v>
      </c>
      <c r="M188" s="39" t="s">
        <v>475</v>
      </c>
      <c r="N188" s="39"/>
      <c r="O188" s="44"/>
      <c r="P188" s="39" t="s">
        <v>27</v>
      </c>
      <c r="Q188" s="22">
        <v>180</v>
      </c>
      <c r="R188" s="22"/>
      <c r="S188" s="22">
        <v>53433.45</v>
      </c>
    </row>
    <row r="189" spans="1:19" ht="12.75">
      <c r="A189" s="39"/>
      <c r="B189" s="39"/>
      <c r="C189" s="39"/>
      <c r="D189" s="39"/>
      <c r="E189" s="39"/>
      <c r="F189" s="39"/>
      <c r="G189" s="39"/>
      <c r="H189" s="39" t="s">
        <v>205</v>
      </c>
      <c r="I189" s="40">
        <v>44872</v>
      </c>
      <c r="J189" s="39" t="s">
        <v>404</v>
      </c>
      <c r="K189" s="39"/>
      <c r="L189" s="39" t="s">
        <v>444</v>
      </c>
      <c r="M189" s="39" t="s">
        <v>476</v>
      </c>
      <c r="N189" s="39"/>
      <c r="O189" s="44"/>
      <c r="P189" s="39" t="s">
        <v>27</v>
      </c>
      <c r="Q189" s="22">
        <v>400</v>
      </c>
      <c r="R189" s="22"/>
      <c r="S189" s="22">
        <v>53033.45</v>
      </c>
    </row>
    <row r="190" spans="1:19" ht="12.75">
      <c r="A190" s="39"/>
      <c r="B190" s="39"/>
      <c r="C190" s="39"/>
      <c r="D190" s="39"/>
      <c r="E190" s="39"/>
      <c r="F190" s="39"/>
      <c r="G190" s="39"/>
      <c r="H190" s="39" t="s">
        <v>205</v>
      </c>
      <c r="I190" s="40">
        <v>44872</v>
      </c>
      <c r="J190" s="39" t="s">
        <v>230</v>
      </c>
      <c r="K190" s="39"/>
      <c r="L190" s="39" t="s">
        <v>265</v>
      </c>
      <c r="M190" s="39" t="s">
        <v>284</v>
      </c>
      <c r="N190" s="39" t="s">
        <v>264</v>
      </c>
      <c r="O190" s="44"/>
      <c r="P190" s="39" t="s">
        <v>27</v>
      </c>
      <c r="Q190" s="22">
        <v>3920</v>
      </c>
      <c r="R190" s="22"/>
      <c r="S190" s="22">
        <v>49113.45</v>
      </c>
    </row>
    <row r="191" spans="1:19" ht="12.75">
      <c r="A191" s="39"/>
      <c r="B191" s="39"/>
      <c r="C191" s="39"/>
      <c r="D191" s="39"/>
      <c r="E191" s="39"/>
      <c r="F191" s="39"/>
      <c r="G191" s="39"/>
      <c r="H191" s="39" t="s">
        <v>202</v>
      </c>
      <c r="I191" s="40">
        <v>44875</v>
      </c>
      <c r="J191" s="39"/>
      <c r="K191" s="39"/>
      <c r="L191" s="39" t="s">
        <v>461</v>
      </c>
      <c r="M191" s="39"/>
      <c r="N191" s="39"/>
      <c r="O191" s="44"/>
      <c r="P191" s="39" t="s">
        <v>123</v>
      </c>
      <c r="Q191" s="22"/>
      <c r="R191" s="22">
        <v>500</v>
      </c>
      <c r="S191" s="22">
        <v>49613.45</v>
      </c>
    </row>
    <row r="192" spans="1:19" ht="12.75">
      <c r="A192" s="39"/>
      <c r="B192" s="39"/>
      <c r="C192" s="39"/>
      <c r="D192" s="39"/>
      <c r="E192" s="39"/>
      <c r="F192" s="39"/>
      <c r="G192" s="39"/>
      <c r="H192" s="39" t="s">
        <v>202</v>
      </c>
      <c r="I192" s="40">
        <v>44875</v>
      </c>
      <c r="J192" s="39" t="s">
        <v>228</v>
      </c>
      <c r="K192" s="39"/>
      <c r="L192" s="39" t="s">
        <v>444</v>
      </c>
      <c r="M192" s="39"/>
      <c r="N192" s="39"/>
      <c r="O192" s="44"/>
      <c r="P192" s="39" t="s">
        <v>495</v>
      </c>
      <c r="Q192" s="22"/>
      <c r="R192" s="22">
        <v>2400</v>
      </c>
      <c r="S192" s="22">
        <v>52013.45</v>
      </c>
    </row>
    <row r="193" spans="1:19" ht="12.75">
      <c r="A193" s="39"/>
      <c r="B193" s="39"/>
      <c r="C193" s="39"/>
      <c r="D193" s="39"/>
      <c r="E193" s="39"/>
      <c r="F193" s="39"/>
      <c r="G193" s="39"/>
      <c r="H193" s="39" t="s">
        <v>202</v>
      </c>
      <c r="I193" s="40">
        <v>44875</v>
      </c>
      <c r="J193" s="39"/>
      <c r="K193" s="39"/>
      <c r="L193" s="39" t="s">
        <v>468</v>
      </c>
      <c r="M193" s="39"/>
      <c r="N193" s="39"/>
      <c r="O193" s="44"/>
      <c r="P193" s="39" t="s">
        <v>121</v>
      </c>
      <c r="Q193" s="22"/>
      <c r="R193" s="22">
        <v>101.23</v>
      </c>
      <c r="S193" s="22">
        <v>52114.68</v>
      </c>
    </row>
    <row r="194" spans="1:19" ht="12.75">
      <c r="A194" s="39"/>
      <c r="B194" s="39"/>
      <c r="C194" s="39"/>
      <c r="D194" s="39"/>
      <c r="E194" s="39"/>
      <c r="F194" s="39"/>
      <c r="G194" s="39"/>
      <c r="H194" s="39" t="s">
        <v>202</v>
      </c>
      <c r="I194" s="40">
        <v>44875</v>
      </c>
      <c r="J194" s="39"/>
      <c r="K194" s="39"/>
      <c r="L194" s="39" t="s">
        <v>469</v>
      </c>
      <c r="M194" s="39"/>
      <c r="N194" s="39"/>
      <c r="O194" s="44"/>
      <c r="P194" s="39" t="s">
        <v>495</v>
      </c>
      <c r="Q194" s="22"/>
      <c r="R194" s="22">
        <v>1539</v>
      </c>
      <c r="S194" s="22">
        <v>53653.68</v>
      </c>
    </row>
    <row r="195" spans="1:19" ht="12.75">
      <c r="A195" s="39"/>
      <c r="B195" s="39"/>
      <c r="C195" s="39"/>
      <c r="D195" s="39"/>
      <c r="E195" s="39"/>
      <c r="F195" s="39"/>
      <c r="G195" s="39"/>
      <c r="H195" s="39" t="s">
        <v>202</v>
      </c>
      <c r="I195" s="40">
        <v>44876</v>
      </c>
      <c r="J195" s="39"/>
      <c r="K195" s="39"/>
      <c r="L195" s="39" t="s">
        <v>463</v>
      </c>
      <c r="M195" s="39"/>
      <c r="N195" s="39"/>
      <c r="O195" s="44"/>
      <c r="P195" s="39" t="s">
        <v>123</v>
      </c>
      <c r="Q195" s="22"/>
      <c r="R195" s="22">
        <v>150</v>
      </c>
      <c r="S195" s="22">
        <v>53803.68</v>
      </c>
    </row>
    <row r="196" spans="1:19" ht="12.75">
      <c r="A196" s="39"/>
      <c r="B196" s="39"/>
      <c r="C196" s="39"/>
      <c r="D196" s="39"/>
      <c r="E196" s="39"/>
      <c r="F196" s="39"/>
      <c r="G196" s="39"/>
      <c r="H196" s="39" t="s">
        <v>202</v>
      </c>
      <c r="I196" s="40">
        <v>44878</v>
      </c>
      <c r="J196" s="39"/>
      <c r="K196" s="39"/>
      <c r="L196" s="39" t="s">
        <v>462</v>
      </c>
      <c r="M196" s="39"/>
      <c r="N196" s="39"/>
      <c r="O196" s="44"/>
      <c r="P196" s="39" t="s">
        <v>123</v>
      </c>
      <c r="Q196" s="22"/>
      <c r="R196" s="22">
        <v>5700</v>
      </c>
      <c r="S196" s="22">
        <v>59503.68</v>
      </c>
    </row>
    <row r="197" spans="1:19" ht="12.75">
      <c r="A197" s="39"/>
      <c r="B197" s="39"/>
      <c r="C197" s="39"/>
      <c r="D197" s="39"/>
      <c r="E197" s="39"/>
      <c r="F197" s="39"/>
      <c r="G197" s="39"/>
      <c r="H197" s="39" t="s">
        <v>202</v>
      </c>
      <c r="I197" s="40">
        <v>44879</v>
      </c>
      <c r="J197" s="39"/>
      <c r="K197" s="39"/>
      <c r="L197" s="39" t="s">
        <v>470</v>
      </c>
      <c r="M197" s="39"/>
      <c r="N197" s="39"/>
      <c r="O197" s="44"/>
      <c r="P197" s="39" t="s">
        <v>495</v>
      </c>
      <c r="Q197" s="22"/>
      <c r="R197" s="22">
        <v>950</v>
      </c>
      <c r="S197" s="22">
        <v>60453.68</v>
      </c>
    </row>
    <row r="198" spans="1:19" ht="12.75">
      <c r="A198" s="39"/>
      <c r="B198" s="39"/>
      <c r="C198" s="39"/>
      <c r="D198" s="39"/>
      <c r="E198" s="39"/>
      <c r="F198" s="39"/>
      <c r="G198" s="39"/>
      <c r="H198" s="39" t="s">
        <v>205</v>
      </c>
      <c r="I198" s="40">
        <v>44879</v>
      </c>
      <c r="J198" s="39" t="s">
        <v>409</v>
      </c>
      <c r="K198" s="39"/>
      <c r="L198" s="39" t="s">
        <v>265</v>
      </c>
      <c r="M198" s="39" t="s">
        <v>284</v>
      </c>
      <c r="N198" s="39"/>
      <c r="O198" s="44"/>
      <c r="P198" s="39" t="s">
        <v>27</v>
      </c>
      <c r="Q198" s="22">
        <v>800</v>
      </c>
      <c r="R198" s="22"/>
      <c r="S198" s="22">
        <v>59653.68</v>
      </c>
    </row>
    <row r="199" spans="1:19" ht="12.75">
      <c r="A199" s="39"/>
      <c r="B199" s="39"/>
      <c r="C199" s="39"/>
      <c r="D199" s="39"/>
      <c r="E199" s="39"/>
      <c r="F199" s="39"/>
      <c r="G199" s="39"/>
      <c r="H199" s="39" t="s">
        <v>205</v>
      </c>
      <c r="I199" s="40">
        <v>44879</v>
      </c>
      <c r="J199" s="39" t="s">
        <v>410</v>
      </c>
      <c r="K199" s="39"/>
      <c r="L199" s="39" t="s">
        <v>442</v>
      </c>
      <c r="M199" s="39"/>
      <c r="N199" s="39"/>
      <c r="O199" s="44"/>
      <c r="P199" s="39" t="s">
        <v>27</v>
      </c>
      <c r="Q199" s="22">
        <v>440</v>
      </c>
      <c r="R199" s="22"/>
      <c r="S199" s="22">
        <v>59213.68</v>
      </c>
    </row>
    <row r="200" spans="1:19" ht="12.75">
      <c r="A200" s="39"/>
      <c r="B200" s="39"/>
      <c r="C200" s="39"/>
      <c r="D200" s="39"/>
      <c r="E200" s="39"/>
      <c r="F200" s="39"/>
      <c r="G200" s="39"/>
      <c r="H200" s="39" t="s">
        <v>205</v>
      </c>
      <c r="I200" s="40">
        <v>44879</v>
      </c>
      <c r="J200" s="39" t="s">
        <v>411</v>
      </c>
      <c r="K200" s="39"/>
      <c r="L200" s="39" t="s">
        <v>450</v>
      </c>
      <c r="M200" s="39"/>
      <c r="N200" s="39"/>
      <c r="O200" s="44"/>
      <c r="P200" s="39" t="s">
        <v>27</v>
      </c>
      <c r="Q200" s="22">
        <v>3200</v>
      </c>
      <c r="R200" s="22"/>
      <c r="S200" s="22">
        <v>56013.68</v>
      </c>
    </row>
    <row r="201" spans="1:19" ht="12.75">
      <c r="A201" s="39"/>
      <c r="B201" s="39"/>
      <c r="C201" s="39"/>
      <c r="D201" s="39"/>
      <c r="E201" s="39"/>
      <c r="F201" s="39"/>
      <c r="G201" s="39"/>
      <c r="H201" s="39" t="s">
        <v>205</v>
      </c>
      <c r="I201" s="40">
        <v>44879</v>
      </c>
      <c r="J201" s="39" t="s">
        <v>412</v>
      </c>
      <c r="K201" s="39"/>
      <c r="L201" s="39" t="s">
        <v>444</v>
      </c>
      <c r="M201" s="39" t="s">
        <v>476</v>
      </c>
      <c r="N201" s="39"/>
      <c r="O201" s="44"/>
      <c r="P201" s="39" t="s">
        <v>27</v>
      </c>
      <c r="Q201" s="22">
        <v>850</v>
      </c>
      <c r="R201" s="22"/>
      <c r="S201" s="22">
        <v>55163.68</v>
      </c>
    </row>
    <row r="202" spans="1:19" ht="12.75">
      <c r="A202" s="39"/>
      <c r="B202" s="39"/>
      <c r="C202" s="39"/>
      <c r="D202" s="39"/>
      <c r="E202" s="39"/>
      <c r="F202" s="39"/>
      <c r="G202" s="39"/>
      <c r="H202" s="39" t="s">
        <v>205</v>
      </c>
      <c r="I202" s="40">
        <v>44879</v>
      </c>
      <c r="J202" s="39" t="s">
        <v>413</v>
      </c>
      <c r="K202" s="39"/>
      <c r="L202" s="39" t="s">
        <v>451</v>
      </c>
      <c r="M202" s="39" t="s">
        <v>289</v>
      </c>
      <c r="N202" s="39"/>
      <c r="O202" s="44"/>
      <c r="P202" s="39" t="s">
        <v>27</v>
      </c>
      <c r="Q202" s="22">
        <v>532.97</v>
      </c>
      <c r="R202" s="22"/>
      <c r="S202" s="22">
        <v>54630.71</v>
      </c>
    </row>
    <row r="203" spans="1:19" ht="12.75">
      <c r="A203" s="39"/>
      <c r="B203" s="39"/>
      <c r="C203" s="39"/>
      <c r="D203" s="39"/>
      <c r="E203" s="39"/>
      <c r="F203" s="39"/>
      <c r="G203" s="39"/>
      <c r="H203" s="39" t="s">
        <v>202</v>
      </c>
      <c r="I203" s="40">
        <v>44880</v>
      </c>
      <c r="J203" s="39"/>
      <c r="K203" s="39"/>
      <c r="L203" s="39" t="s">
        <v>471</v>
      </c>
      <c r="M203" s="39"/>
      <c r="N203" s="39"/>
      <c r="O203" s="44"/>
      <c r="P203" s="39" t="s">
        <v>32</v>
      </c>
      <c r="Q203" s="22"/>
      <c r="R203" s="22">
        <v>810</v>
      </c>
      <c r="S203" s="22">
        <v>55440.71</v>
      </c>
    </row>
    <row r="204" spans="1:19" ht="12.75">
      <c r="A204" s="39"/>
      <c r="B204" s="39"/>
      <c r="C204" s="39"/>
      <c r="D204" s="39"/>
      <c r="E204" s="39"/>
      <c r="F204" s="39"/>
      <c r="G204" s="39"/>
      <c r="H204" s="39" t="s">
        <v>202</v>
      </c>
      <c r="I204" s="40">
        <v>44882</v>
      </c>
      <c r="J204" s="39"/>
      <c r="K204" s="39"/>
      <c r="L204" s="39" t="s">
        <v>449</v>
      </c>
      <c r="M204" s="39"/>
      <c r="N204" s="39"/>
      <c r="O204" s="44"/>
      <c r="P204" s="39" t="s">
        <v>96</v>
      </c>
      <c r="Q204" s="22"/>
      <c r="R204" s="22">
        <v>325</v>
      </c>
      <c r="S204" s="22">
        <v>55765.71</v>
      </c>
    </row>
    <row r="205" spans="1:19" ht="12.75">
      <c r="A205" s="39"/>
      <c r="B205" s="39"/>
      <c r="C205" s="39"/>
      <c r="D205" s="39"/>
      <c r="E205" s="39"/>
      <c r="F205" s="39"/>
      <c r="G205" s="39"/>
      <c r="H205" s="39" t="s">
        <v>205</v>
      </c>
      <c r="I205" s="40">
        <v>44882</v>
      </c>
      <c r="J205" s="39" t="s">
        <v>417</v>
      </c>
      <c r="K205" s="39"/>
      <c r="L205" s="39" t="s">
        <v>455</v>
      </c>
      <c r="M205" s="39" t="s">
        <v>481</v>
      </c>
      <c r="N205" s="39"/>
      <c r="O205" s="44" t="s">
        <v>337</v>
      </c>
      <c r="P205" s="39" t="s">
        <v>27</v>
      </c>
      <c r="Q205" s="22">
        <v>0</v>
      </c>
      <c r="R205" s="22"/>
      <c r="S205" s="22">
        <v>55765.71</v>
      </c>
    </row>
    <row r="206" spans="1:19" ht="12.75">
      <c r="A206" s="39"/>
      <c r="B206" s="39"/>
      <c r="C206" s="39"/>
      <c r="D206" s="39"/>
      <c r="E206" s="39"/>
      <c r="F206" s="39"/>
      <c r="G206" s="39"/>
      <c r="H206" s="39" t="s">
        <v>202</v>
      </c>
      <c r="I206" s="40">
        <v>44883</v>
      </c>
      <c r="J206" s="39"/>
      <c r="K206" s="39"/>
      <c r="L206" s="39" t="s">
        <v>471</v>
      </c>
      <c r="M206" s="39"/>
      <c r="N206" s="39"/>
      <c r="O206" s="44"/>
      <c r="P206" s="39" t="s">
        <v>495</v>
      </c>
      <c r="Q206" s="22"/>
      <c r="R206" s="22">
        <v>2325</v>
      </c>
      <c r="S206" s="22">
        <v>58090.71</v>
      </c>
    </row>
    <row r="207" spans="1:19" ht="12.75">
      <c r="A207" s="39"/>
      <c r="B207" s="39"/>
      <c r="C207" s="39"/>
      <c r="D207" s="39"/>
      <c r="E207" s="39"/>
      <c r="F207" s="39"/>
      <c r="G207" s="39"/>
      <c r="H207" s="39" t="s">
        <v>202</v>
      </c>
      <c r="I207" s="40">
        <v>44885</v>
      </c>
      <c r="J207" s="39"/>
      <c r="K207" s="39"/>
      <c r="L207" s="39" t="s">
        <v>443</v>
      </c>
      <c r="M207" s="39"/>
      <c r="N207" s="39"/>
      <c r="O207" s="44"/>
      <c r="P207" s="39" t="s">
        <v>123</v>
      </c>
      <c r="Q207" s="22"/>
      <c r="R207" s="22">
        <v>1000</v>
      </c>
      <c r="S207" s="22">
        <v>59090.71</v>
      </c>
    </row>
    <row r="208" spans="1:19" ht="12.75">
      <c r="A208" s="39"/>
      <c r="B208" s="39"/>
      <c r="C208" s="39"/>
      <c r="D208" s="39"/>
      <c r="E208" s="39"/>
      <c r="F208" s="39"/>
      <c r="G208" s="39"/>
      <c r="H208" s="39" t="s">
        <v>202</v>
      </c>
      <c r="I208" s="40">
        <v>44885</v>
      </c>
      <c r="J208" s="39"/>
      <c r="K208" s="39"/>
      <c r="L208" s="39" t="s">
        <v>471</v>
      </c>
      <c r="M208" s="39"/>
      <c r="N208" s="39"/>
      <c r="O208" s="44"/>
      <c r="P208" s="39" t="s">
        <v>495</v>
      </c>
      <c r="Q208" s="22"/>
      <c r="R208" s="22">
        <v>5925</v>
      </c>
      <c r="S208" s="22">
        <v>65015.71</v>
      </c>
    </row>
    <row r="209" spans="1:19" ht="12.75">
      <c r="A209" s="39"/>
      <c r="B209" s="39"/>
      <c r="C209" s="39"/>
      <c r="D209" s="39"/>
      <c r="E209" s="39"/>
      <c r="F209" s="39"/>
      <c r="G209" s="39"/>
      <c r="H209" s="39" t="s">
        <v>202</v>
      </c>
      <c r="I209" s="40">
        <v>44885</v>
      </c>
      <c r="J209" s="39" t="s">
        <v>225</v>
      </c>
      <c r="K209" s="39"/>
      <c r="L209" s="39" t="s">
        <v>457</v>
      </c>
      <c r="M209" s="39"/>
      <c r="N209" s="39"/>
      <c r="O209" s="44"/>
      <c r="P209" s="39" t="s">
        <v>495</v>
      </c>
      <c r="Q209" s="22"/>
      <c r="R209" s="22">
        <v>1960</v>
      </c>
      <c r="S209" s="22">
        <v>66975.71</v>
      </c>
    </row>
    <row r="210" spans="1:19" ht="12.75">
      <c r="A210" s="39"/>
      <c r="B210" s="39"/>
      <c r="C210" s="39"/>
      <c r="D210" s="39"/>
      <c r="E210" s="39"/>
      <c r="F210" s="39"/>
      <c r="G210" s="39"/>
      <c r="H210" s="39" t="s">
        <v>205</v>
      </c>
      <c r="I210" s="40">
        <v>44886</v>
      </c>
      <c r="J210" s="39" t="s">
        <v>418</v>
      </c>
      <c r="K210" s="39"/>
      <c r="L210" s="39" t="s">
        <v>457</v>
      </c>
      <c r="M210" s="39" t="s">
        <v>482</v>
      </c>
      <c r="N210" s="39"/>
      <c r="O210" s="44"/>
      <c r="P210" s="39" t="s">
        <v>27</v>
      </c>
      <c r="Q210" s="22">
        <v>1940.4</v>
      </c>
      <c r="R210" s="22"/>
      <c r="S210" s="22">
        <v>65035.31</v>
      </c>
    </row>
    <row r="211" spans="1:19" ht="12.75">
      <c r="A211" s="39"/>
      <c r="B211" s="39"/>
      <c r="C211" s="39"/>
      <c r="D211" s="39"/>
      <c r="E211" s="39"/>
      <c r="F211" s="39"/>
      <c r="G211" s="39"/>
      <c r="H211" s="39" t="s">
        <v>202</v>
      </c>
      <c r="I211" s="40">
        <v>44889</v>
      </c>
      <c r="J211" s="39"/>
      <c r="K211" s="39"/>
      <c r="L211" s="39" t="s">
        <v>461</v>
      </c>
      <c r="M211" s="39"/>
      <c r="N211" s="39"/>
      <c r="O211" s="44"/>
      <c r="P211" s="39" t="s">
        <v>123</v>
      </c>
      <c r="Q211" s="22"/>
      <c r="R211" s="22">
        <v>900</v>
      </c>
      <c r="S211" s="22">
        <v>65935.31</v>
      </c>
    </row>
    <row r="212" spans="1:19" ht="12.75">
      <c r="A212" s="39"/>
      <c r="B212" s="39"/>
      <c r="C212" s="39"/>
      <c r="D212" s="39"/>
      <c r="E212" s="39"/>
      <c r="F212" s="39"/>
      <c r="G212" s="39"/>
      <c r="H212" s="39" t="s">
        <v>202</v>
      </c>
      <c r="I212" s="40">
        <v>44889</v>
      </c>
      <c r="J212" s="39"/>
      <c r="K212" s="39"/>
      <c r="L212" s="39" t="s">
        <v>444</v>
      </c>
      <c r="M212" s="39"/>
      <c r="N212" s="39"/>
      <c r="O212" s="44"/>
      <c r="P212" s="39" t="s">
        <v>495</v>
      </c>
      <c r="Q212" s="22"/>
      <c r="R212" s="22">
        <v>1200</v>
      </c>
      <c r="S212" s="22">
        <v>67135.31</v>
      </c>
    </row>
    <row r="213" spans="1:19" ht="12.75">
      <c r="A213" s="39"/>
      <c r="B213" s="39"/>
      <c r="C213" s="39"/>
      <c r="D213" s="39"/>
      <c r="E213" s="39"/>
      <c r="F213" s="39"/>
      <c r="G213" s="39"/>
      <c r="H213" s="39" t="s">
        <v>202</v>
      </c>
      <c r="I213" s="40">
        <v>44890</v>
      </c>
      <c r="J213" s="39"/>
      <c r="K213" s="39"/>
      <c r="L213" s="39" t="s">
        <v>472</v>
      </c>
      <c r="M213" s="39" t="s">
        <v>492</v>
      </c>
      <c r="N213" s="39"/>
      <c r="O213" s="44"/>
      <c r="P213" s="39" t="s">
        <v>495</v>
      </c>
      <c r="Q213" s="22"/>
      <c r="R213" s="22">
        <v>91.94</v>
      </c>
      <c r="S213" s="22">
        <v>67227.25</v>
      </c>
    </row>
    <row r="214" spans="1:19" ht="12.75">
      <c r="A214" s="39"/>
      <c r="B214" s="39"/>
      <c r="C214" s="39"/>
      <c r="D214" s="39"/>
      <c r="E214" s="39"/>
      <c r="F214" s="39"/>
      <c r="G214" s="39"/>
      <c r="H214" s="39" t="s">
        <v>202</v>
      </c>
      <c r="I214" s="40">
        <v>44893</v>
      </c>
      <c r="J214" s="39"/>
      <c r="K214" s="39"/>
      <c r="L214" s="39" t="s">
        <v>443</v>
      </c>
      <c r="M214" s="39"/>
      <c r="N214" s="39"/>
      <c r="O214" s="44"/>
      <c r="P214" s="39" t="s">
        <v>123</v>
      </c>
      <c r="Q214" s="22"/>
      <c r="R214" s="22">
        <v>700</v>
      </c>
      <c r="S214" s="22">
        <v>67927.25</v>
      </c>
    </row>
    <row r="215" spans="1:19" ht="12.75">
      <c r="A215" s="39"/>
      <c r="B215" s="39"/>
      <c r="C215" s="39"/>
      <c r="D215" s="39"/>
      <c r="E215" s="39"/>
      <c r="F215" s="39"/>
      <c r="G215" s="39"/>
      <c r="H215" s="39" t="s">
        <v>205</v>
      </c>
      <c r="I215" s="40">
        <v>44893</v>
      </c>
      <c r="J215" s="39" t="s">
        <v>419</v>
      </c>
      <c r="K215" s="39"/>
      <c r="L215" s="39" t="s">
        <v>460</v>
      </c>
      <c r="M215" s="39"/>
      <c r="N215" s="39"/>
      <c r="O215" s="44"/>
      <c r="P215" s="39" t="s">
        <v>27</v>
      </c>
      <c r="Q215" s="22">
        <v>300</v>
      </c>
      <c r="R215" s="22"/>
      <c r="S215" s="22">
        <v>67627.25</v>
      </c>
    </row>
    <row r="216" spans="1:19" ht="12.75">
      <c r="A216" s="39"/>
      <c r="B216" s="39"/>
      <c r="C216" s="39"/>
      <c r="D216" s="39"/>
      <c r="E216" s="39"/>
      <c r="F216" s="39"/>
      <c r="G216" s="39"/>
      <c r="H216" s="39" t="s">
        <v>205</v>
      </c>
      <c r="I216" s="40">
        <v>44893</v>
      </c>
      <c r="J216" s="39" t="s">
        <v>420</v>
      </c>
      <c r="K216" s="39"/>
      <c r="L216" s="39" t="s">
        <v>461</v>
      </c>
      <c r="M216" s="39"/>
      <c r="N216" s="39"/>
      <c r="O216" s="44"/>
      <c r="P216" s="39" t="s">
        <v>27</v>
      </c>
      <c r="Q216" s="22">
        <v>500</v>
      </c>
      <c r="R216" s="22"/>
      <c r="S216" s="22">
        <v>67127.25</v>
      </c>
    </row>
    <row r="217" spans="1:19" ht="12.75">
      <c r="A217" s="39"/>
      <c r="B217" s="39"/>
      <c r="C217" s="39"/>
      <c r="D217" s="39"/>
      <c r="E217" s="39"/>
      <c r="F217" s="39"/>
      <c r="G217" s="39"/>
      <c r="H217" s="39" t="s">
        <v>205</v>
      </c>
      <c r="I217" s="40">
        <v>44893</v>
      </c>
      <c r="J217" s="39" t="s">
        <v>421</v>
      </c>
      <c r="K217" s="39"/>
      <c r="L217" s="39" t="s">
        <v>265</v>
      </c>
      <c r="M217" s="39" t="s">
        <v>284</v>
      </c>
      <c r="N217" s="39"/>
      <c r="O217" s="44"/>
      <c r="P217" s="39" t="s">
        <v>27</v>
      </c>
      <c r="Q217" s="22">
        <v>600</v>
      </c>
      <c r="R217" s="22"/>
      <c r="S217" s="22">
        <v>66527.25</v>
      </c>
    </row>
    <row r="218" spans="1:19" ht="12.75">
      <c r="A218" s="39"/>
      <c r="B218" s="39"/>
      <c r="C218" s="39"/>
      <c r="D218" s="39"/>
      <c r="E218" s="39"/>
      <c r="F218" s="39"/>
      <c r="G218" s="39"/>
      <c r="H218" s="39" t="s">
        <v>205</v>
      </c>
      <c r="I218" s="40">
        <v>44893</v>
      </c>
      <c r="J218" s="39" t="s">
        <v>422</v>
      </c>
      <c r="K218" s="39"/>
      <c r="L218" s="39" t="s">
        <v>443</v>
      </c>
      <c r="M218" s="39" t="s">
        <v>475</v>
      </c>
      <c r="N218" s="39"/>
      <c r="O218" s="44"/>
      <c r="P218" s="39" t="s">
        <v>27</v>
      </c>
      <c r="Q218" s="22">
        <v>800</v>
      </c>
      <c r="R218" s="22"/>
      <c r="S218" s="22">
        <v>65727.25</v>
      </c>
    </row>
    <row r="219" spans="1:19" ht="12.75">
      <c r="A219" s="39"/>
      <c r="B219" s="39"/>
      <c r="C219" s="39"/>
      <c r="D219" s="39"/>
      <c r="E219" s="39"/>
      <c r="F219" s="39"/>
      <c r="G219" s="39"/>
      <c r="H219" s="39" t="s">
        <v>205</v>
      </c>
      <c r="I219" s="40">
        <v>44893</v>
      </c>
      <c r="J219" s="39" t="s">
        <v>423</v>
      </c>
      <c r="K219" s="39"/>
      <c r="L219" s="39" t="s">
        <v>457</v>
      </c>
      <c r="M219" s="39" t="s">
        <v>482</v>
      </c>
      <c r="N219" s="39"/>
      <c r="O219" s="44"/>
      <c r="P219" s="39" t="s">
        <v>27</v>
      </c>
      <c r="Q219" s="22">
        <v>6790</v>
      </c>
      <c r="R219" s="22"/>
      <c r="S219" s="22">
        <v>58937.25</v>
      </c>
    </row>
    <row r="220" spans="1:19" ht="12.75">
      <c r="A220" s="39"/>
      <c r="B220" s="39"/>
      <c r="C220" s="39"/>
      <c r="D220" s="39"/>
      <c r="E220" s="39"/>
      <c r="F220" s="39"/>
      <c r="G220" s="39"/>
      <c r="H220" s="39" t="s">
        <v>205</v>
      </c>
      <c r="I220" s="40">
        <v>44893</v>
      </c>
      <c r="J220" s="39" t="s">
        <v>424</v>
      </c>
      <c r="K220" s="39"/>
      <c r="L220" s="39" t="s">
        <v>462</v>
      </c>
      <c r="M220" s="39"/>
      <c r="N220" s="39"/>
      <c r="O220" s="44"/>
      <c r="P220" s="39" t="s">
        <v>27</v>
      </c>
      <c r="Q220" s="22">
        <v>2000</v>
      </c>
      <c r="R220" s="22"/>
      <c r="S220" s="22">
        <v>56937.25</v>
      </c>
    </row>
    <row r="221" spans="1:19" ht="12.75">
      <c r="A221" s="39"/>
      <c r="B221" s="39"/>
      <c r="C221" s="39"/>
      <c r="D221" s="39"/>
      <c r="E221" s="39"/>
      <c r="F221" s="39"/>
      <c r="G221" s="39"/>
      <c r="H221" s="39" t="s">
        <v>205</v>
      </c>
      <c r="I221" s="40">
        <v>44893</v>
      </c>
      <c r="J221" s="39" t="s">
        <v>425</v>
      </c>
      <c r="K221" s="39"/>
      <c r="L221" s="39" t="s">
        <v>463</v>
      </c>
      <c r="M221" s="39" t="s">
        <v>486</v>
      </c>
      <c r="N221" s="39"/>
      <c r="O221" s="44"/>
      <c r="P221" s="39" t="s">
        <v>27</v>
      </c>
      <c r="Q221" s="22">
        <v>500</v>
      </c>
      <c r="R221" s="22"/>
      <c r="S221" s="22">
        <v>56437.25</v>
      </c>
    </row>
    <row r="222" spans="1:19" ht="12.75">
      <c r="A222" s="39"/>
      <c r="B222" s="39"/>
      <c r="C222" s="39"/>
      <c r="D222" s="39"/>
      <c r="E222" s="39"/>
      <c r="F222" s="39"/>
      <c r="G222" s="39"/>
      <c r="H222" s="39" t="s">
        <v>202</v>
      </c>
      <c r="I222" s="40">
        <v>44894</v>
      </c>
      <c r="J222" s="39" t="s">
        <v>229</v>
      </c>
      <c r="K222" s="39"/>
      <c r="L222" s="39" t="s">
        <v>455</v>
      </c>
      <c r="M222" s="39"/>
      <c r="N222" s="39"/>
      <c r="O222" s="44"/>
      <c r="P222" s="39" t="s">
        <v>123</v>
      </c>
      <c r="Q222" s="22"/>
      <c r="R222" s="22">
        <v>1250</v>
      </c>
      <c r="S222" s="22">
        <v>57687.25</v>
      </c>
    </row>
    <row r="223" spans="1:19" ht="12.75">
      <c r="A223" s="39"/>
      <c r="B223" s="39"/>
      <c r="C223" s="39"/>
      <c r="D223" s="39"/>
      <c r="E223" s="39"/>
      <c r="F223" s="39"/>
      <c r="G223" s="39"/>
      <c r="H223" s="39" t="s">
        <v>202</v>
      </c>
      <c r="I223" s="40">
        <v>44895</v>
      </c>
      <c r="J223" s="39"/>
      <c r="K223" s="39"/>
      <c r="L223" s="39" t="s">
        <v>442</v>
      </c>
      <c r="M223" s="39"/>
      <c r="N223" s="39"/>
      <c r="O223" s="44"/>
      <c r="P223" s="39" t="s">
        <v>123</v>
      </c>
      <c r="Q223" s="22"/>
      <c r="R223" s="22">
        <v>1500</v>
      </c>
      <c r="S223" s="22">
        <v>59187.25</v>
      </c>
    </row>
    <row r="224" spans="1:19" ht="12.75">
      <c r="A224" s="39"/>
      <c r="B224" s="39"/>
      <c r="C224" s="39"/>
      <c r="D224" s="39"/>
      <c r="E224" s="39"/>
      <c r="F224" s="39"/>
      <c r="G224" s="39"/>
      <c r="H224" s="39" t="s">
        <v>202</v>
      </c>
      <c r="I224" s="40">
        <v>44895</v>
      </c>
      <c r="J224" s="39"/>
      <c r="K224" s="39"/>
      <c r="L224" s="39" t="s">
        <v>442</v>
      </c>
      <c r="M224" s="39"/>
      <c r="N224" s="39"/>
      <c r="O224" s="44"/>
      <c r="P224" s="39" t="s">
        <v>123</v>
      </c>
      <c r="Q224" s="22"/>
      <c r="R224" s="22">
        <v>500</v>
      </c>
      <c r="S224" s="22">
        <v>59687.25</v>
      </c>
    </row>
    <row r="225" spans="1:19" ht="12.75">
      <c r="A225" s="39"/>
      <c r="B225" s="39"/>
      <c r="C225" s="39"/>
      <c r="D225" s="39"/>
      <c r="E225" s="39"/>
      <c r="F225" s="39"/>
      <c r="G225" s="39"/>
      <c r="H225" s="39" t="s">
        <v>205</v>
      </c>
      <c r="I225" s="40">
        <v>44895</v>
      </c>
      <c r="J225" s="39" t="s">
        <v>426</v>
      </c>
      <c r="K225" s="39"/>
      <c r="L225" s="39" t="s">
        <v>449</v>
      </c>
      <c r="M225" s="39" t="s">
        <v>487</v>
      </c>
      <c r="N225" s="39"/>
      <c r="O225" s="44"/>
      <c r="P225" s="39" t="s">
        <v>27</v>
      </c>
      <c r="Q225" s="22">
        <v>656.23</v>
      </c>
      <c r="R225" s="22"/>
      <c r="S225" s="22">
        <v>59031.02</v>
      </c>
    </row>
    <row r="226" spans="1:19" ht="13.5" thickBot="1">
      <c r="A226" s="39"/>
      <c r="B226" s="39"/>
      <c r="C226" s="39"/>
      <c r="D226" s="39"/>
      <c r="E226" s="39"/>
      <c r="F226" s="39"/>
      <c r="G226" s="39"/>
      <c r="H226" s="39" t="s">
        <v>205</v>
      </c>
      <c r="I226" s="40">
        <v>44895</v>
      </c>
      <c r="J226" s="39" t="s">
        <v>428</v>
      </c>
      <c r="K226" s="39"/>
      <c r="L226" s="39" t="s">
        <v>455</v>
      </c>
      <c r="M226" s="39"/>
      <c r="N226" s="39"/>
      <c r="O226" s="44"/>
      <c r="P226" s="39" t="s">
        <v>27</v>
      </c>
      <c r="Q226" s="23">
        <v>686</v>
      </c>
      <c r="R226" s="23"/>
      <c r="S226" s="23">
        <v>58345.02</v>
      </c>
    </row>
    <row r="227" spans="1:19" ht="13.5" thickBot="1">
      <c r="A227" s="39"/>
      <c r="B227" s="39"/>
      <c r="C227" s="39"/>
      <c r="D227" s="39"/>
      <c r="E227" s="39" t="s">
        <v>360</v>
      </c>
      <c r="F227" s="39"/>
      <c r="G227" s="39"/>
      <c r="H227" s="39"/>
      <c r="I227" s="40"/>
      <c r="J227" s="39"/>
      <c r="K227" s="39"/>
      <c r="L227" s="39"/>
      <c r="M227" s="39"/>
      <c r="N227" s="39"/>
      <c r="O227" s="45"/>
      <c r="P227" s="39"/>
      <c r="Q227" s="32">
        <f>ROUND(SUM(Q178:Q226),5)</f>
        <v>25345.6</v>
      </c>
      <c r="R227" s="32">
        <f>ROUND(SUM(R178:R226),5)</f>
        <v>41556.37</v>
      </c>
      <c r="S227" s="32">
        <f>S226</f>
        <v>58345.02</v>
      </c>
    </row>
    <row r="228" spans="1:19" ht="12.75">
      <c r="A228" s="39"/>
      <c r="B228" s="39"/>
      <c r="C228" s="39"/>
      <c r="D228" s="39" t="s">
        <v>316</v>
      </c>
      <c r="E228" s="39"/>
      <c r="F228" s="39"/>
      <c r="G228" s="39"/>
      <c r="H228" s="39"/>
      <c r="I228" s="40"/>
      <c r="J228" s="39"/>
      <c r="K228" s="39"/>
      <c r="L228" s="39"/>
      <c r="M228" s="39"/>
      <c r="N228" s="39"/>
      <c r="O228" s="45"/>
      <c r="P228" s="39"/>
      <c r="Q228" s="22">
        <f>Q227</f>
        <v>25345.6</v>
      </c>
      <c r="R228" s="22">
        <f>R227</f>
        <v>41556.37</v>
      </c>
      <c r="S228" s="22">
        <f>S227</f>
        <v>58345.02</v>
      </c>
    </row>
    <row r="229" spans="1:19" ht="12.75">
      <c r="A229" s="16"/>
      <c r="B229" s="16"/>
      <c r="C229" s="16"/>
      <c r="D229" s="16" t="s">
        <v>317</v>
      </c>
      <c r="E229" s="16"/>
      <c r="F229" s="16"/>
      <c r="G229" s="16"/>
      <c r="H229" s="16"/>
      <c r="I229" s="37"/>
      <c r="J229" s="16"/>
      <c r="K229" s="16"/>
      <c r="L229" s="16"/>
      <c r="M229" s="16"/>
      <c r="N229" s="16"/>
      <c r="O229" s="43"/>
      <c r="P229" s="16"/>
      <c r="Q229" s="38"/>
      <c r="R229" s="38"/>
      <c r="S229" s="38">
        <v>1098.28</v>
      </c>
    </row>
    <row r="230" spans="1:19" ht="12.75">
      <c r="A230" s="16"/>
      <c r="B230" s="16"/>
      <c r="C230" s="16"/>
      <c r="D230" s="16"/>
      <c r="E230" s="16" t="s">
        <v>44</v>
      </c>
      <c r="F230" s="16"/>
      <c r="G230" s="16"/>
      <c r="H230" s="16"/>
      <c r="I230" s="37"/>
      <c r="J230" s="16"/>
      <c r="K230" s="16"/>
      <c r="L230" s="16"/>
      <c r="M230" s="16"/>
      <c r="N230" s="16"/>
      <c r="O230" s="43"/>
      <c r="P230" s="16"/>
      <c r="Q230" s="38"/>
      <c r="R230" s="38"/>
      <c r="S230" s="38">
        <v>1050</v>
      </c>
    </row>
    <row r="231" spans="1:19" ht="12.75">
      <c r="A231" s="39"/>
      <c r="B231" s="39"/>
      <c r="C231" s="39"/>
      <c r="D231" s="39"/>
      <c r="E231" s="39"/>
      <c r="F231" s="39"/>
      <c r="G231" s="39"/>
      <c r="H231" s="39" t="s">
        <v>203</v>
      </c>
      <c r="I231" s="40">
        <v>44880</v>
      </c>
      <c r="J231" s="39" t="s">
        <v>414</v>
      </c>
      <c r="K231" s="39"/>
      <c r="L231" s="39" t="s">
        <v>266</v>
      </c>
      <c r="M231" s="39"/>
      <c r="N231" s="39" t="s">
        <v>266</v>
      </c>
      <c r="O231" s="44" t="s">
        <v>337</v>
      </c>
      <c r="P231" s="39" t="s">
        <v>27</v>
      </c>
      <c r="Q231" s="22">
        <v>1050</v>
      </c>
      <c r="R231" s="22"/>
      <c r="S231" s="22">
        <v>0</v>
      </c>
    </row>
    <row r="232" spans="1:19" ht="13.5" thickBot="1">
      <c r="A232" s="39"/>
      <c r="B232" s="39"/>
      <c r="C232" s="39"/>
      <c r="D232" s="39"/>
      <c r="E232" s="39"/>
      <c r="F232" s="39"/>
      <c r="G232" s="39"/>
      <c r="H232" s="39" t="s">
        <v>204</v>
      </c>
      <c r="I232" s="40">
        <v>44895</v>
      </c>
      <c r="J232" s="39"/>
      <c r="K232" s="39"/>
      <c r="L232" s="39" t="s">
        <v>473</v>
      </c>
      <c r="M232" s="39"/>
      <c r="N232" s="39"/>
      <c r="O232" s="44" t="s">
        <v>337</v>
      </c>
      <c r="P232" s="39" t="s">
        <v>96</v>
      </c>
      <c r="Q232" s="31"/>
      <c r="R232" s="31">
        <v>25</v>
      </c>
      <c r="S232" s="31">
        <v>25</v>
      </c>
    </row>
    <row r="233" spans="1:19" ht="12.75">
      <c r="A233" s="39"/>
      <c r="B233" s="39"/>
      <c r="C233" s="39"/>
      <c r="D233" s="39"/>
      <c r="E233" s="39" t="s">
        <v>361</v>
      </c>
      <c r="F233" s="39"/>
      <c r="G233" s="39"/>
      <c r="H233" s="39"/>
      <c r="I233" s="40"/>
      <c r="J233" s="39"/>
      <c r="K233" s="39"/>
      <c r="L233" s="39"/>
      <c r="M233" s="39"/>
      <c r="N233" s="39"/>
      <c r="O233" s="45"/>
      <c r="P233" s="39"/>
      <c r="Q233" s="22">
        <f>ROUND(SUM(Q230:Q232),5)</f>
        <v>1050</v>
      </c>
      <c r="R233" s="22">
        <f>ROUND(SUM(R230:R232),5)</f>
        <v>25</v>
      </c>
      <c r="S233" s="22">
        <f>S232</f>
        <v>25</v>
      </c>
    </row>
    <row r="234" spans="1:19" ht="12.75">
      <c r="A234" s="16"/>
      <c r="B234" s="16"/>
      <c r="C234" s="16"/>
      <c r="D234" s="16"/>
      <c r="E234" s="16" t="s">
        <v>45</v>
      </c>
      <c r="F234" s="16"/>
      <c r="G234" s="16"/>
      <c r="H234" s="16"/>
      <c r="I234" s="37"/>
      <c r="J234" s="16"/>
      <c r="K234" s="16"/>
      <c r="L234" s="16"/>
      <c r="M234" s="16"/>
      <c r="N234" s="16"/>
      <c r="O234" s="43"/>
      <c r="P234" s="16"/>
      <c r="Q234" s="38"/>
      <c r="R234" s="38"/>
      <c r="S234" s="38">
        <v>48.28</v>
      </c>
    </row>
    <row r="235" spans="1:19" ht="12.75">
      <c r="A235" s="39"/>
      <c r="B235" s="39"/>
      <c r="C235" s="39"/>
      <c r="D235" s="39"/>
      <c r="E235" s="39"/>
      <c r="F235" s="39"/>
      <c r="G235" s="39"/>
      <c r="H235" s="39" t="s">
        <v>204</v>
      </c>
      <c r="I235" s="40">
        <v>44869</v>
      </c>
      <c r="J235" s="39"/>
      <c r="K235" s="39"/>
      <c r="L235" s="39" t="s">
        <v>474</v>
      </c>
      <c r="M235" s="39"/>
      <c r="N235" s="39"/>
      <c r="O235" s="44" t="s">
        <v>337</v>
      </c>
      <c r="P235" s="39" t="s">
        <v>130</v>
      </c>
      <c r="Q235" s="22"/>
      <c r="R235" s="22">
        <v>67.23</v>
      </c>
      <c r="S235" s="22">
        <v>115.51</v>
      </c>
    </row>
    <row r="236" spans="1:19" ht="12.75">
      <c r="A236" s="39"/>
      <c r="B236" s="39"/>
      <c r="C236" s="39"/>
      <c r="D236" s="39"/>
      <c r="E236" s="39"/>
      <c r="F236" s="39"/>
      <c r="G236" s="39"/>
      <c r="H236" s="39" t="s">
        <v>204</v>
      </c>
      <c r="I236" s="40">
        <v>44870</v>
      </c>
      <c r="J236" s="39"/>
      <c r="K236" s="39"/>
      <c r="L236" s="39" t="s">
        <v>449</v>
      </c>
      <c r="M236" s="39"/>
      <c r="N236" s="39"/>
      <c r="O236" s="44" t="s">
        <v>337</v>
      </c>
      <c r="P236" s="39" t="s">
        <v>121</v>
      </c>
      <c r="Q236" s="22"/>
      <c r="R236" s="22">
        <v>325</v>
      </c>
      <c r="S236" s="22">
        <v>440.51</v>
      </c>
    </row>
    <row r="237" spans="1:19" ht="12.75">
      <c r="A237" s="39"/>
      <c r="B237" s="39"/>
      <c r="C237" s="39"/>
      <c r="D237" s="39"/>
      <c r="E237" s="39"/>
      <c r="F237" s="39"/>
      <c r="G237" s="39"/>
      <c r="H237" s="39" t="s">
        <v>203</v>
      </c>
      <c r="I237" s="40">
        <v>44880</v>
      </c>
      <c r="J237" s="39" t="s">
        <v>415</v>
      </c>
      <c r="K237" s="39"/>
      <c r="L237" s="39" t="s">
        <v>266</v>
      </c>
      <c r="M237" s="39"/>
      <c r="N237" s="39" t="s">
        <v>266</v>
      </c>
      <c r="O237" s="44" t="s">
        <v>337</v>
      </c>
      <c r="P237" s="39" t="s">
        <v>27</v>
      </c>
      <c r="Q237" s="22">
        <v>48.28</v>
      </c>
      <c r="R237" s="22"/>
      <c r="S237" s="22">
        <v>392.23</v>
      </c>
    </row>
    <row r="238" spans="1:19" ht="12.75">
      <c r="A238" s="39"/>
      <c r="B238" s="39"/>
      <c r="C238" s="39"/>
      <c r="D238" s="39"/>
      <c r="E238" s="39"/>
      <c r="F238" s="39"/>
      <c r="G238" s="39"/>
      <c r="H238" s="39" t="s">
        <v>204</v>
      </c>
      <c r="I238" s="40">
        <v>44882</v>
      </c>
      <c r="J238" s="39"/>
      <c r="K238" s="39"/>
      <c r="L238" s="39" t="s">
        <v>474</v>
      </c>
      <c r="M238" s="39"/>
      <c r="N238" s="39"/>
      <c r="O238" s="44" t="s">
        <v>337</v>
      </c>
      <c r="P238" s="39" t="s">
        <v>130</v>
      </c>
      <c r="Q238" s="22"/>
      <c r="R238" s="22">
        <v>26.1</v>
      </c>
      <c r="S238" s="22">
        <v>418.33</v>
      </c>
    </row>
    <row r="239" spans="1:19" ht="13.5" thickBot="1">
      <c r="A239" s="39"/>
      <c r="B239" s="39"/>
      <c r="C239" s="39"/>
      <c r="D239" s="39"/>
      <c r="E239" s="39"/>
      <c r="F239" s="39"/>
      <c r="G239" s="39"/>
      <c r="H239" s="39" t="s">
        <v>204</v>
      </c>
      <c r="I239" s="40">
        <v>44890</v>
      </c>
      <c r="J239" s="39"/>
      <c r="K239" s="39"/>
      <c r="L239" s="39" t="s">
        <v>474</v>
      </c>
      <c r="M239" s="39"/>
      <c r="N239" s="39"/>
      <c r="O239" s="44" t="s">
        <v>337</v>
      </c>
      <c r="P239" s="39" t="s">
        <v>130</v>
      </c>
      <c r="Q239" s="23"/>
      <c r="R239" s="23">
        <v>18.47</v>
      </c>
      <c r="S239" s="23">
        <v>436.8</v>
      </c>
    </row>
    <row r="240" spans="1:19" ht="13.5" thickBot="1">
      <c r="A240" s="39"/>
      <c r="B240" s="39"/>
      <c r="C240" s="39"/>
      <c r="D240" s="39"/>
      <c r="E240" s="39" t="s">
        <v>362</v>
      </c>
      <c r="F240" s="39"/>
      <c r="G240" s="39"/>
      <c r="H240" s="39"/>
      <c r="I240" s="40"/>
      <c r="J240" s="39"/>
      <c r="K240" s="39"/>
      <c r="L240" s="39"/>
      <c r="M240" s="39"/>
      <c r="N240" s="39"/>
      <c r="O240" s="45"/>
      <c r="P240" s="39"/>
      <c r="Q240" s="32">
        <f>ROUND(SUM(Q234:Q239),5)</f>
        <v>48.28</v>
      </c>
      <c r="R240" s="32">
        <f>ROUND(SUM(R234:R239),5)</f>
        <v>436.8</v>
      </c>
      <c r="S240" s="32">
        <f>S239</f>
        <v>436.8</v>
      </c>
    </row>
    <row r="241" spans="1:19" ht="12.75">
      <c r="A241" s="39"/>
      <c r="B241" s="39"/>
      <c r="C241" s="39"/>
      <c r="D241" s="39" t="s">
        <v>318</v>
      </c>
      <c r="E241" s="39"/>
      <c r="F241" s="39"/>
      <c r="G241" s="39"/>
      <c r="H241" s="39"/>
      <c r="I241" s="40"/>
      <c r="J241" s="39"/>
      <c r="K241" s="39"/>
      <c r="L241" s="39"/>
      <c r="M241" s="39"/>
      <c r="N241" s="39"/>
      <c r="O241" s="45"/>
      <c r="P241" s="39"/>
      <c r="Q241" s="22">
        <f>ROUND(Q233+Q240,5)</f>
        <v>1098.28</v>
      </c>
      <c r="R241" s="22">
        <f>ROUND(R233+R240,5)</f>
        <v>461.8</v>
      </c>
      <c r="S241" s="22">
        <f>ROUND(S233+S240,5)</f>
        <v>461.8</v>
      </c>
    </row>
    <row r="242" spans="1:19" ht="12.75">
      <c r="A242" s="16"/>
      <c r="B242" s="16"/>
      <c r="C242" s="16"/>
      <c r="D242" s="16" t="s">
        <v>319</v>
      </c>
      <c r="E242" s="16"/>
      <c r="F242" s="16"/>
      <c r="G242" s="16"/>
      <c r="H242" s="16"/>
      <c r="I242" s="37"/>
      <c r="J242" s="16"/>
      <c r="K242" s="16"/>
      <c r="L242" s="16"/>
      <c r="M242" s="16"/>
      <c r="N242" s="16"/>
      <c r="O242" s="43"/>
      <c r="P242" s="16"/>
      <c r="Q242" s="38"/>
      <c r="R242" s="38"/>
      <c r="S242" s="38">
        <v>5329.71</v>
      </c>
    </row>
    <row r="243" spans="1:19" ht="12.75">
      <c r="A243" s="16"/>
      <c r="B243" s="16"/>
      <c r="C243" s="16"/>
      <c r="D243" s="16"/>
      <c r="E243" s="16" t="s">
        <v>363</v>
      </c>
      <c r="F243" s="16"/>
      <c r="G243" s="16"/>
      <c r="H243" s="16"/>
      <c r="I243" s="37"/>
      <c r="J243" s="16"/>
      <c r="K243" s="16"/>
      <c r="L243" s="16"/>
      <c r="M243" s="16"/>
      <c r="N243" s="16"/>
      <c r="O243" s="43"/>
      <c r="P243" s="16"/>
      <c r="Q243" s="38"/>
      <c r="R243" s="38"/>
      <c r="S243" s="38">
        <v>0</v>
      </c>
    </row>
    <row r="244" spans="1:19" ht="12.75">
      <c r="A244" s="39"/>
      <c r="B244" s="39"/>
      <c r="C244" s="39"/>
      <c r="D244" s="39"/>
      <c r="E244" s="39" t="s">
        <v>364</v>
      </c>
      <c r="F244" s="39"/>
      <c r="G244" s="39"/>
      <c r="H244" s="39"/>
      <c r="I244" s="40"/>
      <c r="J244" s="39"/>
      <c r="K244" s="39"/>
      <c r="L244" s="39"/>
      <c r="M244" s="39"/>
      <c r="N244" s="39"/>
      <c r="O244" s="45"/>
      <c r="P244" s="39"/>
      <c r="Q244" s="22"/>
      <c r="R244" s="22"/>
      <c r="S244" s="22">
        <f>S243</f>
        <v>0</v>
      </c>
    </row>
    <row r="245" spans="1:19" ht="12.75">
      <c r="A245" s="16"/>
      <c r="B245" s="16"/>
      <c r="C245" s="16"/>
      <c r="D245" s="16"/>
      <c r="E245" s="16" t="s">
        <v>365</v>
      </c>
      <c r="F245" s="16"/>
      <c r="G245" s="16"/>
      <c r="H245" s="16"/>
      <c r="I245" s="37"/>
      <c r="J245" s="16"/>
      <c r="K245" s="16"/>
      <c r="L245" s="16"/>
      <c r="M245" s="16"/>
      <c r="N245" s="16"/>
      <c r="O245" s="43"/>
      <c r="P245" s="16"/>
      <c r="Q245" s="38"/>
      <c r="R245" s="38"/>
      <c r="S245" s="38">
        <v>0</v>
      </c>
    </row>
    <row r="246" spans="1:19" ht="12.75">
      <c r="A246" s="39"/>
      <c r="B246" s="39"/>
      <c r="C246" s="39"/>
      <c r="D246" s="39"/>
      <c r="E246" s="39" t="s">
        <v>366</v>
      </c>
      <c r="F246" s="39"/>
      <c r="G246" s="39"/>
      <c r="H246" s="39"/>
      <c r="I246" s="40"/>
      <c r="J246" s="39"/>
      <c r="K246" s="39"/>
      <c r="L246" s="39"/>
      <c r="M246" s="39"/>
      <c r="N246" s="39"/>
      <c r="O246" s="45"/>
      <c r="P246" s="39"/>
      <c r="Q246" s="22"/>
      <c r="R246" s="22"/>
      <c r="S246" s="22">
        <f>S245</f>
        <v>0</v>
      </c>
    </row>
    <row r="247" spans="1:19" ht="12.75">
      <c r="A247" s="16"/>
      <c r="B247" s="16"/>
      <c r="C247" s="16"/>
      <c r="D247" s="16"/>
      <c r="E247" s="16" t="s">
        <v>320</v>
      </c>
      <c r="F247" s="16"/>
      <c r="G247" s="16"/>
      <c r="H247" s="16"/>
      <c r="I247" s="37"/>
      <c r="J247" s="16"/>
      <c r="K247" s="16"/>
      <c r="L247" s="16"/>
      <c r="M247" s="16"/>
      <c r="N247" s="16"/>
      <c r="O247" s="43"/>
      <c r="P247" s="16"/>
      <c r="Q247" s="38"/>
      <c r="R247" s="38"/>
      <c r="S247" s="38">
        <v>3346.7</v>
      </c>
    </row>
    <row r="248" spans="1:19" ht="12.75">
      <c r="A248" s="16"/>
      <c r="B248" s="16"/>
      <c r="C248" s="16"/>
      <c r="D248" s="16"/>
      <c r="E248" s="16"/>
      <c r="F248" s="16" t="s">
        <v>321</v>
      </c>
      <c r="G248" s="16"/>
      <c r="H248" s="16"/>
      <c r="I248" s="37"/>
      <c r="J248" s="16"/>
      <c r="K248" s="16"/>
      <c r="L248" s="16"/>
      <c r="M248" s="16"/>
      <c r="N248" s="16"/>
      <c r="O248" s="43"/>
      <c r="P248" s="16"/>
      <c r="Q248" s="38"/>
      <c r="R248" s="38"/>
      <c r="S248" s="38">
        <v>840</v>
      </c>
    </row>
    <row r="249" spans="1:19" ht="12.75">
      <c r="A249" s="39"/>
      <c r="B249" s="39"/>
      <c r="C249" s="39"/>
      <c r="D249" s="39"/>
      <c r="E249" s="39"/>
      <c r="F249" s="39"/>
      <c r="G249" s="39"/>
      <c r="H249" s="39" t="s">
        <v>207</v>
      </c>
      <c r="I249" s="40">
        <v>44868</v>
      </c>
      <c r="J249" s="39" t="s">
        <v>236</v>
      </c>
      <c r="K249" s="39"/>
      <c r="L249" s="39" t="s">
        <v>439</v>
      </c>
      <c r="M249" s="39"/>
      <c r="N249" s="39" t="s">
        <v>266</v>
      </c>
      <c r="O249" s="44"/>
      <c r="P249" s="39" t="s">
        <v>27</v>
      </c>
      <c r="Q249" s="22"/>
      <c r="R249" s="22">
        <v>112</v>
      </c>
      <c r="S249" s="22">
        <v>952</v>
      </c>
    </row>
    <row r="250" spans="1:19" ht="12.75">
      <c r="A250" s="39"/>
      <c r="B250" s="39"/>
      <c r="C250" s="39"/>
      <c r="D250" s="39"/>
      <c r="E250" s="39"/>
      <c r="F250" s="39"/>
      <c r="G250" s="39"/>
      <c r="H250" s="39" t="s">
        <v>207</v>
      </c>
      <c r="I250" s="40">
        <v>44868</v>
      </c>
      <c r="J250" s="39" t="s">
        <v>237</v>
      </c>
      <c r="K250" s="39"/>
      <c r="L250" s="39" t="s">
        <v>440</v>
      </c>
      <c r="M250" s="39"/>
      <c r="N250" s="39" t="s">
        <v>266</v>
      </c>
      <c r="O250" s="44"/>
      <c r="P250" s="39" t="s">
        <v>27</v>
      </c>
      <c r="Q250" s="22"/>
      <c r="R250" s="22">
        <v>130</v>
      </c>
      <c r="S250" s="22">
        <v>1082</v>
      </c>
    </row>
    <row r="251" spans="1:19" ht="12.75">
      <c r="A251" s="39"/>
      <c r="B251" s="39"/>
      <c r="C251" s="39"/>
      <c r="D251" s="39"/>
      <c r="E251" s="39"/>
      <c r="F251" s="39"/>
      <c r="G251" s="39"/>
      <c r="H251" s="39" t="s">
        <v>207</v>
      </c>
      <c r="I251" s="40">
        <v>44868</v>
      </c>
      <c r="J251" s="39" t="s">
        <v>238</v>
      </c>
      <c r="K251" s="39"/>
      <c r="L251" s="39" t="s">
        <v>441</v>
      </c>
      <c r="M251" s="39"/>
      <c r="N251" s="39" t="s">
        <v>266</v>
      </c>
      <c r="O251" s="44"/>
      <c r="P251" s="39" t="s">
        <v>27</v>
      </c>
      <c r="Q251" s="22"/>
      <c r="R251" s="22">
        <v>168</v>
      </c>
      <c r="S251" s="22">
        <v>1250</v>
      </c>
    </row>
    <row r="252" spans="1:19" ht="12.75">
      <c r="A252" s="39"/>
      <c r="B252" s="39"/>
      <c r="C252" s="39"/>
      <c r="D252" s="39"/>
      <c r="E252" s="39"/>
      <c r="F252" s="39"/>
      <c r="G252" s="39"/>
      <c r="H252" s="39" t="s">
        <v>399</v>
      </c>
      <c r="I252" s="40">
        <v>44872</v>
      </c>
      <c r="J252" s="39" t="s">
        <v>406</v>
      </c>
      <c r="K252" s="39"/>
      <c r="L252" s="39" t="s">
        <v>446</v>
      </c>
      <c r="M252" s="39" t="s">
        <v>478</v>
      </c>
      <c r="N252" s="39" t="s">
        <v>266</v>
      </c>
      <c r="O252" s="44"/>
      <c r="P252" s="39" t="s">
        <v>27</v>
      </c>
      <c r="Q252" s="22">
        <v>840</v>
      </c>
      <c r="R252" s="22"/>
      <c r="S252" s="22">
        <v>410</v>
      </c>
    </row>
    <row r="253" spans="1:19" ht="12.75">
      <c r="A253" s="39"/>
      <c r="B253" s="39"/>
      <c r="C253" s="39"/>
      <c r="D253" s="39"/>
      <c r="E253" s="39"/>
      <c r="F253" s="39"/>
      <c r="G253" s="39"/>
      <c r="H253" s="39" t="s">
        <v>207</v>
      </c>
      <c r="I253" s="40">
        <v>44882</v>
      </c>
      <c r="J253" s="39" t="s">
        <v>239</v>
      </c>
      <c r="K253" s="39"/>
      <c r="L253" s="39" t="s">
        <v>439</v>
      </c>
      <c r="M253" s="39"/>
      <c r="N253" s="39" t="s">
        <v>266</v>
      </c>
      <c r="O253" s="44"/>
      <c r="P253" s="39" t="s">
        <v>27</v>
      </c>
      <c r="Q253" s="22"/>
      <c r="R253" s="22">
        <v>112</v>
      </c>
      <c r="S253" s="22">
        <v>522</v>
      </c>
    </row>
    <row r="254" spans="1:19" ht="12.75">
      <c r="A254" s="39"/>
      <c r="B254" s="39"/>
      <c r="C254" s="39"/>
      <c r="D254" s="39"/>
      <c r="E254" s="39"/>
      <c r="F254" s="39"/>
      <c r="G254" s="39"/>
      <c r="H254" s="39" t="s">
        <v>207</v>
      </c>
      <c r="I254" s="40">
        <v>44882</v>
      </c>
      <c r="J254" s="39" t="s">
        <v>240</v>
      </c>
      <c r="K254" s="39"/>
      <c r="L254" s="39" t="s">
        <v>440</v>
      </c>
      <c r="M254" s="39"/>
      <c r="N254" s="39" t="s">
        <v>266</v>
      </c>
      <c r="O254" s="44"/>
      <c r="P254" s="39" t="s">
        <v>27</v>
      </c>
      <c r="Q254" s="22"/>
      <c r="R254" s="22">
        <v>140</v>
      </c>
      <c r="S254" s="22">
        <v>662</v>
      </c>
    </row>
    <row r="255" spans="1:19" ht="13.5" thickBot="1">
      <c r="A255" s="39"/>
      <c r="B255" s="39"/>
      <c r="C255" s="39"/>
      <c r="D255" s="39"/>
      <c r="E255" s="39"/>
      <c r="F255" s="39"/>
      <c r="G255" s="39"/>
      <c r="H255" s="39" t="s">
        <v>207</v>
      </c>
      <c r="I255" s="40">
        <v>44882</v>
      </c>
      <c r="J255" s="39" t="s">
        <v>241</v>
      </c>
      <c r="K255" s="39"/>
      <c r="L255" s="39" t="s">
        <v>441</v>
      </c>
      <c r="M255" s="39"/>
      <c r="N255" s="39" t="s">
        <v>266</v>
      </c>
      <c r="O255" s="44"/>
      <c r="P255" s="39" t="s">
        <v>27</v>
      </c>
      <c r="Q255" s="31"/>
      <c r="R255" s="31">
        <v>179</v>
      </c>
      <c r="S255" s="31">
        <v>841</v>
      </c>
    </row>
    <row r="256" spans="1:19" ht="12.75">
      <c r="A256" s="39"/>
      <c r="B256" s="39"/>
      <c r="C256" s="39"/>
      <c r="D256" s="39"/>
      <c r="E256" s="39"/>
      <c r="F256" s="39" t="s">
        <v>367</v>
      </c>
      <c r="G256" s="39"/>
      <c r="H256" s="39"/>
      <c r="I256" s="40"/>
      <c r="J256" s="39"/>
      <c r="K256" s="39"/>
      <c r="L256" s="39"/>
      <c r="M256" s="39"/>
      <c r="N256" s="39"/>
      <c r="O256" s="45"/>
      <c r="P256" s="39"/>
      <c r="Q256" s="22">
        <f>ROUND(SUM(Q248:Q255),5)</f>
        <v>840</v>
      </c>
      <c r="R256" s="22">
        <f>ROUND(SUM(R248:R255),5)</f>
        <v>841</v>
      </c>
      <c r="S256" s="22">
        <f>S255</f>
        <v>841</v>
      </c>
    </row>
    <row r="257" spans="1:19" ht="12.75">
      <c r="A257" s="16"/>
      <c r="B257" s="16"/>
      <c r="C257" s="16"/>
      <c r="D257" s="16"/>
      <c r="E257" s="16"/>
      <c r="F257" s="16" t="s">
        <v>322</v>
      </c>
      <c r="G257" s="16"/>
      <c r="H257" s="16"/>
      <c r="I257" s="37"/>
      <c r="J257" s="16"/>
      <c r="K257" s="16"/>
      <c r="L257" s="16"/>
      <c r="M257" s="16"/>
      <c r="N257" s="16"/>
      <c r="O257" s="43"/>
      <c r="P257" s="16"/>
      <c r="Q257" s="38"/>
      <c r="R257" s="38"/>
      <c r="S257" s="38">
        <v>1286.5</v>
      </c>
    </row>
    <row r="258" spans="1:19" ht="12.75">
      <c r="A258" s="39"/>
      <c r="B258" s="39"/>
      <c r="C258" s="39"/>
      <c r="D258" s="39"/>
      <c r="E258" s="39"/>
      <c r="F258" s="39"/>
      <c r="G258" s="39"/>
      <c r="H258" s="39" t="s">
        <v>207</v>
      </c>
      <c r="I258" s="40">
        <v>44868</v>
      </c>
      <c r="J258" s="39" t="s">
        <v>236</v>
      </c>
      <c r="K258" s="39"/>
      <c r="L258" s="39" t="s">
        <v>439</v>
      </c>
      <c r="M258" s="39"/>
      <c r="N258" s="39" t="s">
        <v>266</v>
      </c>
      <c r="O258" s="44"/>
      <c r="P258" s="39" t="s">
        <v>27</v>
      </c>
      <c r="Q258" s="22"/>
      <c r="R258" s="22">
        <v>244.2</v>
      </c>
      <c r="S258" s="22">
        <v>1530.7</v>
      </c>
    </row>
    <row r="259" spans="1:19" ht="12.75">
      <c r="A259" s="39"/>
      <c r="B259" s="39"/>
      <c r="C259" s="39"/>
      <c r="D259" s="39"/>
      <c r="E259" s="39"/>
      <c r="F259" s="39"/>
      <c r="G259" s="39"/>
      <c r="H259" s="39" t="s">
        <v>207</v>
      </c>
      <c r="I259" s="40">
        <v>44868</v>
      </c>
      <c r="J259" s="39" t="s">
        <v>237</v>
      </c>
      <c r="K259" s="39"/>
      <c r="L259" s="39" t="s">
        <v>440</v>
      </c>
      <c r="M259" s="39"/>
      <c r="N259" s="39" t="s">
        <v>266</v>
      </c>
      <c r="O259" s="44"/>
      <c r="P259" s="39" t="s">
        <v>27</v>
      </c>
      <c r="Q259" s="22"/>
      <c r="R259" s="22">
        <v>180.54</v>
      </c>
      <c r="S259" s="22">
        <v>1711.24</v>
      </c>
    </row>
    <row r="260" spans="1:19" ht="12.75">
      <c r="A260" s="39"/>
      <c r="B260" s="39"/>
      <c r="C260" s="39"/>
      <c r="D260" s="39"/>
      <c r="E260" s="39"/>
      <c r="F260" s="39"/>
      <c r="G260" s="39"/>
      <c r="H260" s="39" t="s">
        <v>207</v>
      </c>
      <c r="I260" s="40">
        <v>44868</v>
      </c>
      <c r="J260" s="39" t="s">
        <v>238</v>
      </c>
      <c r="K260" s="39"/>
      <c r="L260" s="39" t="s">
        <v>441</v>
      </c>
      <c r="M260" s="39"/>
      <c r="N260" s="39" t="s">
        <v>266</v>
      </c>
      <c r="O260" s="44"/>
      <c r="P260" s="39" t="s">
        <v>27</v>
      </c>
      <c r="Q260" s="22"/>
      <c r="R260" s="22">
        <v>211.14</v>
      </c>
      <c r="S260" s="22">
        <v>1922.38</v>
      </c>
    </row>
    <row r="261" spans="1:19" ht="12.75">
      <c r="A261" s="39"/>
      <c r="B261" s="39"/>
      <c r="C261" s="39"/>
      <c r="D261" s="39"/>
      <c r="E261" s="39"/>
      <c r="F261" s="39"/>
      <c r="G261" s="39"/>
      <c r="H261" s="39" t="s">
        <v>399</v>
      </c>
      <c r="I261" s="40">
        <v>44872</v>
      </c>
      <c r="J261" s="39" t="s">
        <v>406</v>
      </c>
      <c r="K261" s="39"/>
      <c r="L261" s="39" t="s">
        <v>446</v>
      </c>
      <c r="M261" s="39" t="s">
        <v>478</v>
      </c>
      <c r="N261" s="39" t="s">
        <v>266</v>
      </c>
      <c r="O261" s="44"/>
      <c r="P261" s="39" t="s">
        <v>27</v>
      </c>
      <c r="Q261" s="22">
        <v>1286.5</v>
      </c>
      <c r="R261" s="22"/>
      <c r="S261" s="22">
        <v>635.88</v>
      </c>
    </row>
    <row r="262" spans="1:19" ht="12.75">
      <c r="A262" s="39"/>
      <c r="B262" s="39"/>
      <c r="C262" s="39"/>
      <c r="D262" s="39"/>
      <c r="E262" s="39"/>
      <c r="F262" s="39"/>
      <c r="G262" s="39"/>
      <c r="H262" s="39" t="s">
        <v>207</v>
      </c>
      <c r="I262" s="40">
        <v>44882</v>
      </c>
      <c r="J262" s="39" t="s">
        <v>239</v>
      </c>
      <c r="K262" s="39"/>
      <c r="L262" s="39" t="s">
        <v>439</v>
      </c>
      <c r="M262" s="39"/>
      <c r="N262" s="39" t="s">
        <v>266</v>
      </c>
      <c r="O262" s="44"/>
      <c r="P262" s="39" t="s">
        <v>27</v>
      </c>
      <c r="Q262" s="22"/>
      <c r="R262" s="22">
        <v>244.2</v>
      </c>
      <c r="S262" s="22">
        <v>880.08</v>
      </c>
    </row>
    <row r="263" spans="1:19" ht="12.75">
      <c r="A263" s="39"/>
      <c r="B263" s="39"/>
      <c r="C263" s="39"/>
      <c r="D263" s="39"/>
      <c r="E263" s="39"/>
      <c r="F263" s="39"/>
      <c r="G263" s="39"/>
      <c r="H263" s="39" t="s">
        <v>207</v>
      </c>
      <c r="I263" s="40">
        <v>44882</v>
      </c>
      <c r="J263" s="39" t="s">
        <v>240</v>
      </c>
      <c r="K263" s="39"/>
      <c r="L263" s="39" t="s">
        <v>440</v>
      </c>
      <c r="M263" s="39"/>
      <c r="N263" s="39" t="s">
        <v>266</v>
      </c>
      <c r="O263" s="44"/>
      <c r="P263" s="39" t="s">
        <v>27</v>
      </c>
      <c r="Q263" s="22"/>
      <c r="R263" s="22">
        <v>190.68</v>
      </c>
      <c r="S263" s="22">
        <v>1070.76</v>
      </c>
    </row>
    <row r="264" spans="1:19" ht="13.5" thickBot="1">
      <c r="A264" s="39"/>
      <c r="B264" s="39"/>
      <c r="C264" s="39"/>
      <c r="D264" s="39"/>
      <c r="E264" s="39"/>
      <c r="F264" s="39"/>
      <c r="G264" s="39"/>
      <c r="H264" s="39" t="s">
        <v>207</v>
      </c>
      <c r="I264" s="40">
        <v>44882</v>
      </c>
      <c r="J264" s="39" t="s">
        <v>241</v>
      </c>
      <c r="K264" s="39"/>
      <c r="L264" s="39" t="s">
        <v>441</v>
      </c>
      <c r="M264" s="39"/>
      <c r="N264" s="39" t="s">
        <v>266</v>
      </c>
      <c r="O264" s="44"/>
      <c r="P264" s="39" t="s">
        <v>27</v>
      </c>
      <c r="Q264" s="31"/>
      <c r="R264" s="31">
        <v>223.02</v>
      </c>
      <c r="S264" s="31">
        <v>1293.78</v>
      </c>
    </row>
    <row r="265" spans="1:19" ht="12.75">
      <c r="A265" s="39"/>
      <c r="B265" s="39"/>
      <c r="C265" s="39"/>
      <c r="D265" s="39"/>
      <c r="E265" s="39"/>
      <c r="F265" s="39" t="s">
        <v>368</v>
      </c>
      <c r="G265" s="39"/>
      <c r="H265" s="39"/>
      <c r="I265" s="40"/>
      <c r="J265" s="39"/>
      <c r="K265" s="39"/>
      <c r="L265" s="39"/>
      <c r="M265" s="39"/>
      <c r="N265" s="39"/>
      <c r="O265" s="45"/>
      <c r="P265" s="39"/>
      <c r="Q265" s="22">
        <f>ROUND(SUM(Q257:Q264),5)</f>
        <v>1286.5</v>
      </c>
      <c r="R265" s="22">
        <f>ROUND(SUM(R257:R264),5)</f>
        <v>1293.78</v>
      </c>
      <c r="S265" s="22">
        <f>S264</f>
        <v>1293.78</v>
      </c>
    </row>
    <row r="266" spans="1:19" ht="12.75">
      <c r="A266" s="16"/>
      <c r="B266" s="16"/>
      <c r="C266" s="16"/>
      <c r="D266" s="16"/>
      <c r="E266" s="16"/>
      <c r="F266" s="16" t="s">
        <v>369</v>
      </c>
      <c r="G266" s="16"/>
      <c r="H266" s="16"/>
      <c r="I266" s="37"/>
      <c r="J266" s="16"/>
      <c r="K266" s="16"/>
      <c r="L266" s="16"/>
      <c r="M266" s="16"/>
      <c r="N266" s="16"/>
      <c r="O266" s="43"/>
      <c r="P266" s="16"/>
      <c r="Q266" s="38"/>
      <c r="R266" s="38"/>
      <c r="S266" s="38">
        <v>0</v>
      </c>
    </row>
    <row r="267" spans="1:19" ht="12.75">
      <c r="A267" s="39"/>
      <c r="B267" s="39"/>
      <c r="C267" s="39"/>
      <c r="D267" s="39"/>
      <c r="E267" s="39"/>
      <c r="F267" s="39"/>
      <c r="G267" s="39"/>
      <c r="H267" s="39" t="s">
        <v>207</v>
      </c>
      <c r="I267" s="40">
        <v>44868</v>
      </c>
      <c r="J267" s="39" t="s">
        <v>236</v>
      </c>
      <c r="K267" s="39"/>
      <c r="L267" s="39" t="s">
        <v>439</v>
      </c>
      <c r="M267" s="39"/>
      <c r="N267" s="39" t="s">
        <v>266</v>
      </c>
      <c r="O267" s="44"/>
      <c r="P267" s="39" t="s">
        <v>27</v>
      </c>
      <c r="Q267" s="22">
        <v>0</v>
      </c>
      <c r="R267" s="22"/>
      <c r="S267" s="22">
        <v>0</v>
      </c>
    </row>
    <row r="268" spans="1:19" ht="12.75">
      <c r="A268" s="39"/>
      <c r="B268" s="39"/>
      <c r="C268" s="39"/>
      <c r="D268" s="39"/>
      <c r="E268" s="39"/>
      <c r="F268" s="39"/>
      <c r="G268" s="39"/>
      <c r="H268" s="39" t="s">
        <v>399</v>
      </c>
      <c r="I268" s="40">
        <v>44872</v>
      </c>
      <c r="J268" s="39" t="s">
        <v>406</v>
      </c>
      <c r="K268" s="39"/>
      <c r="L268" s="39" t="s">
        <v>446</v>
      </c>
      <c r="M268" s="39" t="s">
        <v>478</v>
      </c>
      <c r="N268" s="39" t="s">
        <v>266</v>
      </c>
      <c r="O268" s="44"/>
      <c r="P268" s="39" t="s">
        <v>27</v>
      </c>
      <c r="Q268" s="22">
        <v>0</v>
      </c>
      <c r="R268" s="22"/>
      <c r="S268" s="22">
        <v>0</v>
      </c>
    </row>
    <row r="269" spans="1:19" ht="13.5" thickBot="1">
      <c r="A269" s="39"/>
      <c r="B269" s="39"/>
      <c r="C269" s="39"/>
      <c r="D269" s="39"/>
      <c r="E269" s="39"/>
      <c r="F269" s="39"/>
      <c r="G269" s="39"/>
      <c r="H269" s="39" t="s">
        <v>207</v>
      </c>
      <c r="I269" s="40">
        <v>44882</v>
      </c>
      <c r="J269" s="39" t="s">
        <v>239</v>
      </c>
      <c r="K269" s="39"/>
      <c r="L269" s="39" t="s">
        <v>439</v>
      </c>
      <c r="M269" s="39"/>
      <c r="N269" s="39" t="s">
        <v>266</v>
      </c>
      <c r="O269" s="44"/>
      <c r="P269" s="39" t="s">
        <v>27</v>
      </c>
      <c r="Q269" s="31">
        <v>0</v>
      </c>
      <c r="R269" s="31"/>
      <c r="S269" s="31">
        <v>0</v>
      </c>
    </row>
    <row r="270" spans="1:19" ht="12.75">
      <c r="A270" s="39"/>
      <c r="B270" s="39"/>
      <c r="C270" s="39"/>
      <c r="D270" s="39"/>
      <c r="E270" s="39"/>
      <c r="F270" s="39" t="s">
        <v>370</v>
      </c>
      <c r="G270" s="39"/>
      <c r="H270" s="39"/>
      <c r="I270" s="40"/>
      <c r="J270" s="39"/>
      <c r="K270" s="39"/>
      <c r="L270" s="39"/>
      <c r="M270" s="39"/>
      <c r="N270" s="39"/>
      <c r="O270" s="45"/>
      <c r="P270" s="39"/>
      <c r="Q270" s="22">
        <f>ROUND(SUM(Q266:Q269),5)</f>
        <v>0</v>
      </c>
      <c r="R270" s="22">
        <f>ROUND(SUM(R266:R269),5)</f>
        <v>0</v>
      </c>
      <c r="S270" s="22">
        <f>S269</f>
        <v>0</v>
      </c>
    </row>
    <row r="271" spans="1:19" ht="12.75">
      <c r="A271" s="16"/>
      <c r="B271" s="16"/>
      <c r="C271" s="16"/>
      <c r="D271" s="16"/>
      <c r="E271" s="16"/>
      <c r="F271" s="16" t="s">
        <v>371</v>
      </c>
      <c r="G271" s="16"/>
      <c r="H271" s="16"/>
      <c r="I271" s="37"/>
      <c r="J271" s="16"/>
      <c r="K271" s="16"/>
      <c r="L271" s="16"/>
      <c r="M271" s="16"/>
      <c r="N271" s="16"/>
      <c r="O271" s="43"/>
      <c r="P271" s="16"/>
      <c r="Q271" s="38"/>
      <c r="R271" s="38"/>
      <c r="S271" s="38">
        <v>0</v>
      </c>
    </row>
    <row r="272" spans="1:19" ht="12.75">
      <c r="A272" s="39"/>
      <c r="B272" s="39"/>
      <c r="C272" s="39"/>
      <c r="D272" s="39"/>
      <c r="E272" s="39"/>
      <c r="F272" s="39"/>
      <c r="G272" s="39"/>
      <c r="H272" s="39" t="s">
        <v>207</v>
      </c>
      <c r="I272" s="40">
        <v>44868</v>
      </c>
      <c r="J272" s="39" t="s">
        <v>236</v>
      </c>
      <c r="K272" s="39"/>
      <c r="L272" s="39" t="s">
        <v>439</v>
      </c>
      <c r="M272" s="39"/>
      <c r="N272" s="39" t="s">
        <v>266</v>
      </c>
      <c r="O272" s="44"/>
      <c r="P272" s="39" t="s">
        <v>27</v>
      </c>
      <c r="Q272" s="22">
        <v>0</v>
      </c>
      <c r="R272" s="22"/>
      <c r="S272" s="22">
        <v>0</v>
      </c>
    </row>
    <row r="273" spans="1:19" ht="12.75">
      <c r="A273" s="39"/>
      <c r="B273" s="39"/>
      <c r="C273" s="39"/>
      <c r="D273" s="39"/>
      <c r="E273" s="39"/>
      <c r="F273" s="39"/>
      <c r="G273" s="39"/>
      <c r="H273" s="39" t="s">
        <v>207</v>
      </c>
      <c r="I273" s="40">
        <v>44868</v>
      </c>
      <c r="J273" s="39" t="s">
        <v>237</v>
      </c>
      <c r="K273" s="39"/>
      <c r="L273" s="39" t="s">
        <v>440</v>
      </c>
      <c r="M273" s="39"/>
      <c r="N273" s="39" t="s">
        <v>266</v>
      </c>
      <c r="O273" s="44"/>
      <c r="P273" s="39" t="s">
        <v>27</v>
      </c>
      <c r="Q273" s="22">
        <v>0</v>
      </c>
      <c r="R273" s="22"/>
      <c r="S273" s="22">
        <v>0</v>
      </c>
    </row>
    <row r="274" spans="1:19" ht="12.75">
      <c r="A274" s="39"/>
      <c r="B274" s="39"/>
      <c r="C274" s="39"/>
      <c r="D274" s="39"/>
      <c r="E274" s="39"/>
      <c r="F274" s="39"/>
      <c r="G274" s="39"/>
      <c r="H274" s="39" t="s">
        <v>207</v>
      </c>
      <c r="I274" s="40">
        <v>44868</v>
      </c>
      <c r="J274" s="39" t="s">
        <v>238</v>
      </c>
      <c r="K274" s="39"/>
      <c r="L274" s="39" t="s">
        <v>441</v>
      </c>
      <c r="M274" s="39"/>
      <c r="N274" s="39" t="s">
        <v>266</v>
      </c>
      <c r="O274" s="44"/>
      <c r="P274" s="39" t="s">
        <v>27</v>
      </c>
      <c r="Q274" s="22">
        <v>0</v>
      </c>
      <c r="R274" s="22"/>
      <c r="S274" s="22">
        <v>0</v>
      </c>
    </row>
    <row r="275" spans="1:19" ht="12.75">
      <c r="A275" s="39"/>
      <c r="B275" s="39"/>
      <c r="C275" s="39"/>
      <c r="D275" s="39"/>
      <c r="E275" s="39"/>
      <c r="F275" s="39"/>
      <c r="G275" s="39"/>
      <c r="H275" s="39" t="s">
        <v>207</v>
      </c>
      <c r="I275" s="40">
        <v>44882</v>
      </c>
      <c r="J275" s="39" t="s">
        <v>239</v>
      </c>
      <c r="K275" s="39"/>
      <c r="L275" s="39" t="s">
        <v>439</v>
      </c>
      <c r="M275" s="39"/>
      <c r="N275" s="39" t="s">
        <v>266</v>
      </c>
      <c r="O275" s="44"/>
      <c r="P275" s="39" t="s">
        <v>27</v>
      </c>
      <c r="Q275" s="22">
        <v>0</v>
      </c>
      <c r="R275" s="22"/>
      <c r="S275" s="22">
        <v>0</v>
      </c>
    </row>
    <row r="276" spans="1:19" ht="12.75">
      <c r="A276" s="39"/>
      <c r="B276" s="39"/>
      <c r="C276" s="39"/>
      <c r="D276" s="39"/>
      <c r="E276" s="39"/>
      <c r="F276" s="39"/>
      <c r="G276" s="39"/>
      <c r="H276" s="39" t="s">
        <v>207</v>
      </c>
      <c r="I276" s="40">
        <v>44882</v>
      </c>
      <c r="J276" s="39" t="s">
        <v>240</v>
      </c>
      <c r="K276" s="39"/>
      <c r="L276" s="39" t="s">
        <v>440</v>
      </c>
      <c r="M276" s="39"/>
      <c r="N276" s="39" t="s">
        <v>266</v>
      </c>
      <c r="O276" s="44"/>
      <c r="P276" s="39" t="s">
        <v>27</v>
      </c>
      <c r="Q276" s="22">
        <v>0</v>
      </c>
      <c r="R276" s="22"/>
      <c r="S276" s="22">
        <v>0</v>
      </c>
    </row>
    <row r="277" spans="1:19" ht="13.5" thickBot="1">
      <c r="A277" s="39"/>
      <c r="B277" s="39"/>
      <c r="C277" s="39"/>
      <c r="D277" s="39"/>
      <c r="E277" s="39"/>
      <c r="F277" s="39"/>
      <c r="G277" s="39"/>
      <c r="H277" s="39" t="s">
        <v>207</v>
      </c>
      <c r="I277" s="40">
        <v>44882</v>
      </c>
      <c r="J277" s="39" t="s">
        <v>241</v>
      </c>
      <c r="K277" s="39"/>
      <c r="L277" s="39" t="s">
        <v>441</v>
      </c>
      <c r="M277" s="39"/>
      <c r="N277" s="39" t="s">
        <v>266</v>
      </c>
      <c r="O277" s="44"/>
      <c r="P277" s="39" t="s">
        <v>27</v>
      </c>
      <c r="Q277" s="31">
        <v>0</v>
      </c>
      <c r="R277" s="31"/>
      <c r="S277" s="31">
        <v>0</v>
      </c>
    </row>
    <row r="278" spans="1:19" ht="12.75">
      <c r="A278" s="39"/>
      <c r="B278" s="39"/>
      <c r="C278" s="39"/>
      <c r="D278" s="39"/>
      <c r="E278" s="39"/>
      <c r="F278" s="39" t="s">
        <v>372</v>
      </c>
      <c r="G278" s="39"/>
      <c r="H278" s="39"/>
      <c r="I278" s="40"/>
      <c r="J278" s="39"/>
      <c r="K278" s="39"/>
      <c r="L278" s="39"/>
      <c r="M278" s="39"/>
      <c r="N278" s="39"/>
      <c r="O278" s="45"/>
      <c r="P278" s="39"/>
      <c r="Q278" s="22">
        <f>ROUND(SUM(Q271:Q277),5)</f>
        <v>0</v>
      </c>
      <c r="R278" s="22">
        <f>ROUND(SUM(R271:R277),5)</f>
        <v>0</v>
      </c>
      <c r="S278" s="22">
        <f>S277</f>
        <v>0</v>
      </c>
    </row>
    <row r="279" spans="1:19" ht="12.75">
      <c r="A279" s="16"/>
      <c r="B279" s="16"/>
      <c r="C279" s="16"/>
      <c r="D279" s="16"/>
      <c r="E279" s="16"/>
      <c r="F279" s="16" t="s">
        <v>323</v>
      </c>
      <c r="G279" s="16"/>
      <c r="H279" s="16"/>
      <c r="I279" s="37"/>
      <c r="J279" s="16"/>
      <c r="K279" s="16"/>
      <c r="L279" s="16"/>
      <c r="M279" s="16"/>
      <c r="N279" s="16"/>
      <c r="O279" s="43"/>
      <c r="P279" s="16"/>
      <c r="Q279" s="38"/>
      <c r="R279" s="38"/>
      <c r="S279" s="38">
        <v>191.81</v>
      </c>
    </row>
    <row r="280" spans="1:19" ht="12.75">
      <c r="A280" s="39"/>
      <c r="B280" s="39"/>
      <c r="C280" s="39"/>
      <c r="D280" s="39"/>
      <c r="E280" s="39"/>
      <c r="F280" s="39"/>
      <c r="G280" s="39"/>
      <c r="H280" s="39" t="s">
        <v>207</v>
      </c>
      <c r="I280" s="40">
        <v>44868</v>
      </c>
      <c r="J280" s="39" t="s">
        <v>236</v>
      </c>
      <c r="K280" s="39"/>
      <c r="L280" s="39" t="s">
        <v>439</v>
      </c>
      <c r="M280" s="39"/>
      <c r="N280" s="39" t="s">
        <v>266</v>
      </c>
      <c r="O280" s="44"/>
      <c r="P280" s="39" t="s">
        <v>27</v>
      </c>
      <c r="Q280" s="22"/>
      <c r="R280" s="22">
        <v>18.61</v>
      </c>
      <c r="S280" s="22">
        <v>210.42</v>
      </c>
    </row>
    <row r="281" spans="1:19" ht="12.75">
      <c r="A281" s="39"/>
      <c r="B281" s="39"/>
      <c r="C281" s="39"/>
      <c r="D281" s="39"/>
      <c r="E281" s="39"/>
      <c r="F281" s="39"/>
      <c r="G281" s="39"/>
      <c r="H281" s="39" t="s">
        <v>207</v>
      </c>
      <c r="I281" s="40">
        <v>44868</v>
      </c>
      <c r="J281" s="39" t="s">
        <v>237</v>
      </c>
      <c r="K281" s="39"/>
      <c r="L281" s="39" t="s">
        <v>440</v>
      </c>
      <c r="M281" s="39"/>
      <c r="N281" s="39" t="s">
        <v>266</v>
      </c>
      <c r="O281" s="44"/>
      <c r="P281" s="39" t="s">
        <v>27</v>
      </c>
      <c r="Q281" s="22"/>
      <c r="R281" s="22">
        <v>30.24</v>
      </c>
      <c r="S281" s="22">
        <v>240.66</v>
      </c>
    </row>
    <row r="282" spans="1:19" ht="12.75">
      <c r="A282" s="39"/>
      <c r="B282" s="39"/>
      <c r="C282" s="39"/>
      <c r="D282" s="39"/>
      <c r="E282" s="39"/>
      <c r="F282" s="39"/>
      <c r="G282" s="39"/>
      <c r="H282" s="39" t="s">
        <v>207</v>
      </c>
      <c r="I282" s="40">
        <v>44868</v>
      </c>
      <c r="J282" s="39" t="s">
        <v>238</v>
      </c>
      <c r="K282" s="39"/>
      <c r="L282" s="39" t="s">
        <v>441</v>
      </c>
      <c r="M282" s="39"/>
      <c r="N282" s="39" t="s">
        <v>266</v>
      </c>
      <c r="O282" s="44"/>
      <c r="P282" s="39" t="s">
        <v>27</v>
      </c>
      <c r="Q282" s="22"/>
      <c r="R282" s="22">
        <v>43.66</v>
      </c>
      <c r="S282" s="22">
        <v>284.32</v>
      </c>
    </row>
    <row r="283" spans="1:19" ht="12.75">
      <c r="A283" s="39"/>
      <c r="B283" s="39"/>
      <c r="C283" s="39"/>
      <c r="D283" s="39"/>
      <c r="E283" s="39"/>
      <c r="F283" s="39"/>
      <c r="G283" s="39"/>
      <c r="H283" s="39" t="s">
        <v>399</v>
      </c>
      <c r="I283" s="40">
        <v>44872</v>
      </c>
      <c r="J283" s="39" t="s">
        <v>405</v>
      </c>
      <c r="K283" s="39"/>
      <c r="L283" s="39" t="s">
        <v>445</v>
      </c>
      <c r="M283" s="39" t="s">
        <v>477</v>
      </c>
      <c r="N283" s="39" t="s">
        <v>266</v>
      </c>
      <c r="O283" s="44"/>
      <c r="P283" s="39" t="s">
        <v>27</v>
      </c>
      <c r="Q283" s="22">
        <v>191.81</v>
      </c>
      <c r="R283" s="22"/>
      <c r="S283" s="22">
        <v>92.51</v>
      </c>
    </row>
    <row r="284" spans="1:19" ht="12.75">
      <c r="A284" s="39"/>
      <c r="B284" s="39"/>
      <c r="C284" s="39"/>
      <c r="D284" s="39"/>
      <c r="E284" s="39"/>
      <c r="F284" s="39"/>
      <c r="G284" s="39"/>
      <c r="H284" s="39" t="s">
        <v>207</v>
      </c>
      <c r="I284" s="40">
        <v>44882</v>
      </c>
      <c r="J284" s="39" t="s">
        <v>239</v>
      </c>
      <c r="K284" s="39"/>
      <c r="L284" s="39" t="s">
        <v>439</v>
      </c>
      <c r="M284" s="39"/>
      <c r="N284" s="39" t="s">
        <v>266</v>
      </c>
      <c r="O284" s="44"/>
      <c r="P284" s="39" t="s">
        <v>27</v>
      </c>
      <c r="Q284" s="22"/>
      <c r="R284" s="22">
        <v>18.61</v>
      </c>
      <c r="S284" s="22">
        <v>111.12</v>
      </c>
    </row>
    <row r="285" spans="1:19" ht="12.75">
      <c r="A285" s="39"/>
      <c r="B285" s="39"/>
      <c r="C285" s="39"/>
      <c r="D285" s="39"/>
      <c r="E285" s="39"/>
      <c r="F285" s="39"/>
      <c r="G285" s="39"/>
      <c r="H285" s="39" t="s">
        <v>207</v>
      </c>
      <c r="I285" s="40">
        <v>44882</v>
      </c>
      <c r="J285" s="39" t="s">
        <v>240</v>
      </c>
      <c r="K285" s="39"/>
      <c r="L285" s="39" t="s">
        <v>440</v>
      </c>
      <c r="M285" s="39"/>
      <c r="N285" s="39" t="s">
        <v>266</v>
      </c>
      <c r="O285" s="44"/>
      <c r="P285" s="39" t="s">
        <v>27</v>
      </c>
      <c r="Q285" s="22"/>
      <c r="R285" s="22">
        <v>34.22</v>
      </c>
      <c r="S285" s="22">
        <v>145.34</v>
      </c>
    </row>
    <row r="286" spans="1:19" ht="13.5" thickBot="1">
      <c r="A286" s="39"/>
      <c r="B286" s="39"/>
      <c r="C286" s="39"/>
      <c r="D286" s="39"/>
      <c r="E286" s="39"/>
      <c r="F286" s="39"/>
      <c r="G286" s="39"/>
      <c r="H286" s="39" t="s">
        <v>207</v>
      </c>
      <c r="I286" s="40">
        <v>44882</v>
      </c>
      <c r="J286" s="39" t="s">
        <v>241</v>
      </c>
      <c r="K286" s="39"/>
      <c r="L286" s="39" t="s">
        <v>441</v>
      </c>
      <c r="M286" s="39"/>
      <c r="N286" s="39" t="s">
        <v>266</v>
      </c>
      <c r="O286" s="44"/>
      <c r="P286" s="39" t="s">
        <v>27</v>
      </c>
      <c r="Q286" s="31"/>
      <c r="R286" s="31">
        <v>45.87</v>
      </c>
      <c r="S286" s="31">
        <v>191.21</v>
      </c>
    </row>
    <row r="287" spans="1:19" ht="12.75">
      <c r="A287" s="39"/>
      <c r="B287" s="39"/>
      <c r="C287" s="39"/>
      <c r="D287" s="39"/>
      <c r="E287" s="39"/>
      <c r="F287" s="39" t="s">
        <v>373</v>
      </c>
      <c r="G287" s="39"/>
      <c r="H287" s="39"/>
      <c r="I287" s="40"/>
      <c r="J287" s="39"/>
      <c r="K287" s="39"/>
      <c r="L287" s="39"/>
      <c r="M287" s="39"/>
      <c r="N287" s="39"/>
      <c r="O287" s="45"/>
      <c r="P287" s="39"/>
      <c r="Q287" s="22">
        <f>ROUND(SUM(Q279:Q286),5)</f>
        <v>191.81</v>
      </c>
      <c r="R287" s="22">
        <f>ROUND(SUM(R279:R286),5)</f>
        <v>191.21</v>
      </c>
      <c r="S287" s="22">
        <f>S286</f>
        <v>191.21</v>
      </c>
    </row>
    <row r="288" spans="1:19" ht="12.75">
      <c r="A288" s="16"/>
      <c r="B288" s="16"/>
      <c r="C288" s="16"/>
      <c r="D288" s="16"/>
      <c r="E288" s="16"/>
      <c r="F288" s="16" t="s">
        <v>374</v>
      </c>
      <c r="G288" s="16"/>
      <c r="H288" s="16"/>
      <c r="I288" s="37"/>
      <c r="J288" s="16"/>
      <c r="K288" s="16"/>
      <c r="L288" s="16"/>
      <c r="M288" s="16"/>
      <c r="N288" s="16"/>
      <c r="O288" s="43"/>
      <c r="P288" s="16"/>
      <c r="Q288" s="38"/>
      <c r="R288" s="38"/>
      <c r="S288" s="38">
        <v>0</v>
      </c>
    </row>
    <row r="289" spans="1:19" ht="12.75">
      <c r="A289" s="39"/>
      <c r="B289" s="39"/>
      <c r="C289" s="39"/>
      <c r="D289" s="39"/>
      <c r="E289" s="39"/>
      <c r="F289" s="39"/>
      <c r="G289" s="39"/>
      <c r="H289" s="39" t="s">
        <v>207</v>
      </c>
      <c r="I289" s="40">
        <v>44868</v>
      </c>
      <c r="J289" s="39" t="s">
        <v>236</v>
      </c>
      <c r="K289" s="39"/>
      <c r="L289" s="39" t="s">
        <v>439</v>
      </c>
      <c r="M289" s="39"/>
      <c r="N289" s="39" t="s">
        <v>266</v>
      </c>
      <c r="O289" s="44"/>
      <c r="P289" s="39" t="s">
        <v>27</v>
      </c>
      <c r="Q289" s="22">
        <v>0</v>
      </c>
      <c r="R289" s="22"/>
      <c r="S289" s="22">
        <v>0</v>
      </c>
    </row>
    <row r="290" spans="1:19" ht="12.75">
      <c r="A290" s="39"/>
      <c r="B290" s="39"/>
      <c r="C290" s="39"/>
      <c r="D290" s="39"/>
      <c r="E290" s="39"/>
      <c r="F290" s="39"/>
      <c r="G290" s="39"/>
      <c r="H290" s="39" t="s">
        <v>207</v>
      </c>
      <c r="I290" s="40">
        <v>44868</v>
      </c>
      <c r="J290" s="39" t="s">
        <v>237</v>
      </c>
      <c r="K290" s="39"/>
      <c r="L290" s="39" t="s">
        <v>440</v>
      </c>
      <c r="M290" s="39"/>
      <c r="N290" s="39" t="s">
        <v>266</v>
      </c>
      <c r="O290" s="44"/>
      <c r="P290" s="39" t="s">
        <v>27</v>
      </c>
      <c r="Q290" s="22">
        <v>0</v>
      </c>
      <c r="R290" s="22"/>
      <c r="S290" s="22">
        <v>0</v>
      </c>
    </row>
    <row r="291" spans="1:19" ht="12.75">
      <c r="A291" s="39"/>
      <c r="B291" s="39"/>
      <c r="C291" s="39"/>
      <c r="D291" s="39"/>
      <c r="E291" s="39"/>
      <c r="F291" s="39"/>
      <c r="G291" s="39"/>
      <c r="H291" s="39" t="s">
        <v>207</v>
      </c>
      <c r="I291" s="40">
        <v>44868</v>
      </c>
      <c r="J291" s="39" t="s">
        <v>238</v>
      </c>
      <c r="K291" s="39"/>
      <c r="L291" s="39" t="s">
        <v>441</v>
      </c>
      <c r="M291" s="39"/>
      <c r="N291" s="39" t="s">
        <v>266</v>
      </c>
      <c r="O291" s="44"/>
      <c r="P291" s="39" t="s">
        <v>27</v>
      </c>
      <c r="Q291" s="22">
        <v>0</v>
      </c>
      <c r="R291" s="22"/>
      <c r="S291" s="22">
        <v>0</v>
      </c>
    </row>
    <row r="292" spans="1:19" ht="12.75">
      <c r="A292" s="39"/>
      <c r="B292" s="39"/>
      <c r="C292" s="39"/>
      <c r="D292" s="39"/>
      <c r="E292" s="39"/>
      <c r="F292" s="39"/>
      <c r="G292" s="39"/>
      <c r="H292" s="39" t="s">
        <v>207</v>
      </c>
      <c r="I292" s="40">
        <v>44882</v>
      </c>
      <c r="J292" s="39" t="s">
        <v>239</v>
      </c>
      <c r="K292" s="39"/>
      <c r="L292" s="39" t="s">
        <v>439</v>
      </c>
      <c r="M292" s="39"/>
      <c r="N292" s="39" t="s">
        <v>266</v>
      </c>
      <c r="O292" s="44"/>
      <c r="P292" s="39" t="s">
        <v>27</v>
      </c>
      <c r="Q292" s="22">
        <v>0</v>
      </c>
      <c r="R292" s="22"/>
      <c r="S292" s="22">
        <v>0</v>
      </c>
    </row>
    <row r="293" spans="1:19" ht="12.75">
      <c r="A293" s="39"/>
      <c r="B293" s="39"/>
      <c r="C293" s="39"/>
      <c r="D293" s="39"/>
      <c r="E293" s="39"/>
      <c r="F293" s="39"/>
      <c r="G293" s="39"/>
      <c r="H293" s="39" t="s">
        <v>207</v>
      </c>
      <c r="I293" s="40">
        <v>44882</v>
      </c>
      <c r="J293" s="39" t="s">
        <v>240</v>
      </c>
      <c r="K293" s="39"/>
      <c r="L293" s="39" t="s">
        <v>440</v>
      </c>
      <c r="M293" s="39"/>
      <c r="N293" s="39" t="s">
        <v>266</v>
      </c>
      <c r="O293" s="44"/>
      <c r="P293" s="39" t="s">
        <v>27</v>
      </c>
      <c r="Q293" s="22">
        <v>0</v>
      </c>
      <c r="R293" s="22"/>
      <c r="S293" s="22">
        <v>0</v>
      </c>
    </row>
    <row r="294" spans="1:19" ht="13.5" thickBot="1">
      <c r="A294" s="39"/>
      <c r="B294" s="39"/>
      <c r="C294" s="39"/>
      <c r="D294" s="39"/>
      <c r="E294" s="39"/>
      <c r="F294" s="39"/>
      <c r="G294" s="39"/>
      <c r="H294" s="39" t="s">
        <v>207</v>
      </c>
      <c r="I294" s="40">
        <v>44882</v>
      </c>
      <c r="J294" s="39" t="s">
        <v>241</v>
      </c>
      <c r="K294" s="39"/>
      <c r="L294" s="39" t="s">
        <v>441</v>
      </c>
      <c r="M294" s="39"/>
      <c r="N294" s="39" t="s">
        <v>266</v>
      </c>
      <c r="O294" s="44"/>
      <c r="P294" s="39" t="s">
        <v>27</v>
      </c>
      <c r="Q294" s="31">
        <v>0</v>
      </c>
      <c r="R294" s="31"/>
      <c r="S294" s="31">
        <v>0</v>
      </c>
    </row>
    <row r="295" spans="1:19" ht="12.75">
      <c r="A295" s="39"/>
      <c r="B295" s="39"/>
      <c r="C295" s="39"/>
      <c r="D295" s="39"/>
      <c r="E295" s="39"/>
      <c r="F295" s="39" t="s">
        <v>375</v>
      </c>
      <c r="G295" s="39"/>
      <c r="H295" s="39"/>
      <c r="I295" s="40"/>
      <c r="J295" s="39"/>
      <c r="K295" s="39"/>
      <c r="L295" s="39"/>
      <c r="M295" s="39"/>
      <c r="N295" s="39"/>
      <c r="O295" s="45"/>
      <c r="P295" s="39"/>
      <c r="Q295" s="22">
        <f>ROUND(SUM(Q288:Q294),5)</f>
        <v>0</v>
      </c>
      <c r="R295" s="22">
        <f>ROUND(SUM(R288:R294),5)</f>
        <v>0</v>
      </c>
      <c r="S295" s="22">
        <f>S294</f>
        <v>0</v>
      </c>
    </row>
    <row r="296" spans="1:19" ht="12.75">
      <c r="A296" s="16"/>
      <c r="B296" s="16"/>
      <c r="C296" s="16"/>
      <c r="D296" s="16"/>
      <c r="E296" s="16"/>
      <c r="F296" s="16" t="s">
        <v>324</v>
      </c>
      <c r="G296" s="16"/>
      <c r="H296" s="16"/>
      <c r="I296" s="37"/>
      <c r="J296" s="16"/>
      <c r="K296" s="16"/>
      <c r="L296" s="16"/>
      <c r="M296" s="16"/>
      <c r="N296" s="16"/>
      <c r="O296" s="43"/>
      <c r="P296" s="16"/>
      <c r="Q296" s="38"/>
      <c r="R296" s="38"/>
      <c r="S296" s="38">
        <v>99.23</v>
      </c>
    </row>
    <row r="297" spans="1:19" ht="12.75">
      <c r="A297" s="39"/>
      <c r="B297" s="39"/>
      <c r="C297" s="39"/>
      <c r="D297" s="39"/>
      <c r="E297" s="39"/>
      <c r="F297" s="39"/>
      <c r="G297" s="39"/>
      <c r="H297" s="39" t="s">
        <v>207</v>
      </c>
      <c r="I297" s="40">
        <v>44868</v>
      </c>
      <c r="J297" s="39" t="s">
        <v>236</v>
      </c>
      <c r="K297" s="39"/>
      <c r="L297" s="39" t="s">
        <v>439</v>
      </c>
      <c r="M297" s="39"/>
      <c r="N297" s="39" t="s">
        <v>266</v>
      </c>
      <c r="O297" s="44"/>
      <c r="P297" s="39" t="s">
        <v>27</v>
      </c>
      <c r="Q297" s="22"/>
      <c r="R297" s="22">
        <v>18.84</v>
      </c>
      <c r="S297" s="22">
        <v>118.07</v>
      </c>
    </row>
    <row r="298" spans="1:19" ht="12.75">
      <c r="A298" s="39"/>
      <c r="B298" s="39"/>
      <c r="C298" s="39"/>
      <c r="D298" s="39"/>
      <c r="E298" s="39"/>
      <c r="F298" s="39"/>
      <c r="G298" s="39"/>
      <c r="H298" s="39" t="s">
        <v>207</v>
      </c>
      <c r="I298" s="40">
        <v>44868</v>
      </c>
      <c r="J298" s="39" t="s">
        <v>237</v>
      </c>
      <c r="K298" s="39"/>
      <c r="L298" s="39" t="s">
        <v>440</v>
      </c>
      <c r="M298" s="39"/>
      <c r="N298" s="39" t="s">
        <v>266</v>
      </c>
      <c r="O298" s="44"/>
      <c r="P298" s="39" t="s">
        <v>27</v>
      </c>
      <c r="Q298" s="22"/>
      <c r="R298" s="22">
        <v>13.92</v>
      </c>
      <c r="S298" s="22">
        <v>131.99</v>
      </c>
    </row>
    <row r="299" spans="1:19" ht="12.75">
      <c r="A299" s="39"/>
      <c r="B299" s="39"/>
      <c r="C299" s="39"/>
      <c r="D299" s="39"/>
      <c r="E299" s="39"/>
      <c r="F299" s="39"/>
      <c r="G299" s="39"/>
      <c r="H299" s="39" t="s">
        <v>207</v>
      </c>
      <c r="I299" s="40">
        <v>44868</v>
      </c>
      <c r="J299" s="39" t="s">
        <v>238</v>
      </c>
      <c r="K299" s="39"/>
      <c r="L299" s="39" t="s">
        <v>441</v>
      </c>
      <c r="M299" s="39"/>
      <c r="N299" s="39" t="s">
        <v>266</v>
      </c>
      <c r="O299" s="44"/>
      <c r="P299" s="39" t="s">
        <v>27</v>
      </c>
      <c r="Q299" s="22"/>
      <c r="R299" s="22">
        <v>16.28</v>
      </c>
      <c r="S299" s="22">
        <v>148.27</v>
      </c>
    </row>
    <row r="300" spans="1:19" ht="12.75">
      <c r="A300" s="39"/>
      <c r="B300" s="39"/>
      <c r="C300" s="39"/>
      <c r="D300" s="39"/>
      <c r="E300" s="39"/>
      <c r="F300" s="39"/>
      <c r="G300" s="39"/>
      <c r="H300" s="39" t="s">
        <v>399</v>
      </c>
      <c r="I300" s="40">
        <v>44872</v>
      </c>
      <c r="J300" s="39" t="s">
        <v>405</v>
      </c>
      <c r="K300" s="39"/>
      <c r="L300" s="39" t="s">
        <v>445</v>
      </c>
      <c r="M300" s="39" t="s">
        <v>477</v>
      </c>
      <c r="N300" s="39" t="s">
        <v>266</v>
      </c>
      <c r="O300" s="44"/>
      <c r="P300" s="39" t="s">
        <v>27</v>
      </c>
      <c r="Q300" s="22">
        <v>99.23</v>
      </c>
      <c r="R300" s="22"/>
      <c r="S300" s="22">
        <v>49.04</v>
      </c>
    </row>
    <row r="301" spans="1:19" ht="12.75">
      <c r="A301" s="39"/>
      <c r="B301" s="39"/>
      <c r="C301" s="39"/>
      <c r="D301" s="39"/>
      <c r="E301" s="39"/>
      <c r="F301" s="39"/>
      <c r="G301" s="39"/>
      <c r="H301" s="39" t="s">
        <v>207</v>
      </c>
      <c r="I301" s="40">
        <v>44882</v>
      </c>
      <c r="J301" s="39" t="s">
        <v>239</v>
      </c>
      <c r="K301" s="39"/>
      <c r="L301" s="39" t="s">
        <v>439</v>
      </c>
      <c r="M301" s="39"/>
      <c r="N301" s="39" t="s">
        <v>266</v>
      </c>
      <c r="O301" s="44"/>
      <c r="P301" s="39" t="s">
        <v>27</v>
      </c>
      <c r="Q301" s="22"/>
      <c r="R301" s="22">
        <v>18.83</v>
      </c>
      <c r="S301" s="22">
        <v>67.87</v>
      </c>
    </row>
    <row r="302" spans="1:19" ht="12.75">
      <c r="A302" s="39"/>
      <c r="B302" s="39"/>
      <c r="C302" s="39"/>
      <c r="D302" s="39"/>
      <c r="E302" s="39"/>
      <c r="F302" s="39"/>
      <c r="G302" s="39"/>
      <c r="H302" s="39" t="s">
        <v>207</v>
      </c>
      <c r="I302" s="40">
        <v>44882</v>
      </c>
      <c r="J302" s="39" t="s">
        <v>240</v>
      </c>
      <c r="K302" s="39"/>
      <c r="L302" s="39" t="s">
        <v>440</v>
      </c>
      <c r="M302" s="39"/>
      <c r="N302" s="39" t="s">
        <v>266</v>
      </c>
      <c r="O302" s="44"/>
      <c r="P302" s="39" t="s">
        <v>27</v>
      </c>
      <c r="Q302" s="22"/>
      <c r="R302" s="22">
        <v>14.7</v>
      </c>
      <c r="S302" s="22">
        <v>82.57</v>
      </c>
    </row>
    <row r="303" spans="1:19" ht="13.5" thickBot="1">
      <c r="A303" s="39"/>
      <c r="B303" s="39"/>
      <c r="C303" s="39"/>
      <c r="D303" s="39"/>
      <c r="E303" s="39"/>
      <c r="F303" s="39"/>
      <c r="G303" s="39"/>
      <c r="H303" s="39" t="s">
        <v>207</v>
      </c>
      <c r="I303" s="40">
        <v>44882</v>
      </c>
      <c r="J303" s="39" t="s">
        <v>241</v>
      </c>
      <c r="K303" s="39"/>
      <c r="L303" s="39" t="s">
        <v>441</v>
      </c>
      <c r="M303" s="39"/>
      <c r="N303" s="39" t="s">
        <v>266</v>
      </c>
      <c r="O303" s="44"/>
      <c r="P303" s="39" t="s">
        <v>27</v>
      </c>
      <c r="Q303" s="31">
        <v>0</v>
      </c>
      <c r="R303" s="31"/>
      <c r="S303" s="31">
        <v>82.57</v>
      </c>
    </row>
    <row r="304" spans="1:19" ht="12.75">
      <c r="A304" s="39"/>
      <c r="B304" s="39"/>
      <c r="C304" s="39"/>
      <c r="D304" s="39"/>
      <c r="E304" s="39"/>
      <c r="F304" s="39" t="s">
        <v>376</v>
      </c>
      <c r="G304" s="39"/>
      <c r="H304" s="39"/>
      <c r="I304" s="40"/>
      <c r="J304" s="39"/>
      <c r="K304" s="39"/>
      <c r="L304" s="39"/>
      <c r="M304" s="39"/>
      <c r="N304" s="39"/>
      <c r="O304" s="45"/>
      <c r="P304" s="39"/>
      <c r="Q304" s="22">
        <f>ROUND(SUM(Q296:Q303),5)</f>
        <v>99.23</v>
      </c>
      <c r="R304" s="22">
        <f>ROUND(SUM(R296:R303),5)</f>
        <v>82.57</v>
      </c>
      <c r="S304" s="22">
        <f>S303</f>
        <v>82.57</v>
      </c>
    </row>
    <row r="305" spans="1:19" ht="12.75">
      <c r="A305" s="16"/>
      <c r="B305" s="16"/>
      <c r="C305" s="16"/>
      <c r="D305" s="16"/>
      <c r="E305" s="16"/>
      <c r="F305" s="16" t="s">
        <v>325</v>
      </c>
      <c r="G305" s="16"/>
      <c r="H305" s="16"/>
      <c r="I305" s="37"/>
      <c r="J305" s="16"/>
      <c r="K305" s="16"/>
      <c r="L305" s="16"/>
      <c r="M305" s="16"/>
      <c r="N305" s="16"/>
      <c r="O305" s="43"/>
      <c r="P305" s="16"/>
      <c r="Q305" s="38"/>
      <c r="R305" s="38"/>
      <c r="S305" s="38">
        <v>804.16</v>
      </c>
    </row>
    <row r="306" spans="1:19" ht="12.75">
      <c r="A306" s="39"/>
      <c r="B306" s="39"/>
      <c r="C306" s="39"/>
      <c r="D306" s="39"/>
      <c r="E306" s="39"/>
      <c r="F306" s="39"/>
      <c r="G306" s="39"/>
      <c r="H306" s="39" t="s">
        <v>207</v>
      </c>
      <c r="I306" s="40">
        <v>44868</v>
      </c>
      <c r="J306" s="39" t="s">
        <v>236</v>
      </c>
      <c r="K306" s="39"/>
      <c r="L306" s="39" t="s">
        <v>439</v>
      </c>
      <c r="M306" s="39"/>
      <c r="N306" s="39" t="s">
        <v>266</v>
      </c>
      <c r="O306" s="44"/>
      <c r="P306" s="39" t="s">
        <v>27</v>
      </c>
      <c r="Q306" s="22"/>
      <c r="R306" s="22">
        <v>266.11</v>
      </c>
      <c r="S306" s="22">
        <v>1070.27</v>
      </c>
    </row>
    <row r="307" spans="1:19" ht="12.75">
      <c r="A307" s="39"/>
      <c r="B307" s="39"/>
      <c r="C307" s="39"/>
      <c r="D307" s="39"/>
      <c r="E307" s="39"/>
      <c r="F307" s="39"/>
      <c r="G307" s="39"/>
      <c r="H307" s="39" t="s">
        <v>207</v>
      </c>
      <c r="I307" s="40">
        <v>44868</v>
      </c>
      <c r="J307" s="39" t="s">
        <v>237</v>
      </c>
      <c r="K307" s="39"/>
      <c r="L307" s="39" t="s">
        <v>440</v>
      </c>
      <c r="M307" s="39"/>
      <c r="N307" s="39" t="s">
        <v>266</v>
      </c>
      <c r="O307" s="44"/>
      <c r="P307" s="39" t="s">
        <v>27</v>
      </c>
      <c r="Q307" s="22"/>
      <c r="R307" s="22">
        <v>121.18</v>
      </c>
      <c r="S307" s="22">
        <v>1191.45</v>
      </c>
    </row>
    <row r="308" spans="1:19" ht="12.75">
      <c r="A308" s="39"/>
      <c r="B308" s="39"/>
      <c r="C308" s="39"/>
      <c r="D308" s="39"/>
      <c r="E308" s="39"/>
      <c r="F308" s="39"/>
      <c r="G308" s="39"/>
      <c r="H308" s="39" t="s">
        <v>207</v>
      </c>
      <c r="I308" s="40">
        <v>44868</v>
      </c>
      <c r="J308" s="39" t="s">
        <v>238</v>
      </c>
      <c r="K308" s="39"/>
      <c r="L308" s="39" t="s">
        <v>441</v>
      </c>
      <c r="M308" s="39"/>
      <c r="N308" s="39" t="s">
        <v>266</v>
      </c>
      <c r="O308" s="44"/>
      <c r="P308" s="39" t="s">
        <v>27</v>
      </c>
      <c r="Q308" s="22"/>
      <c r="R308" s="22">
        <v>13.11</v>
      </c>
      <c r="S308" s="22">
        <v>1204.56</v>
      </c>
    </row>
    <row r="309" spans="1:19" ht="12.75">
      <c r="A309" s="39"/>
      <c r="B309" s="39"/>
      <c r="C309" s="39"/>
      <c r="D309" s="39"/>
      <c r="E309" s="39"/>
      <c r="F309" s="39"/>
      <c r="G309" s="39"/>
      <c r="H309" s="39" t="s">
        <v>399</v>
      </c>
      <c r="I309" s="40">
        <v>44872</v>
      </c>
      <c r="J309" s="39" t="s">
        <v>408</v>
      </c>
      <c r="K309" s="39"/>
      <c r="L309" s="39" t="s">
        <v>448</v>
      </c>
      <c r="M309" s="39"/>
      <c r="N309" s="39" t="s">
        <v>266</v>
      </c>
      <c r="O309" s="44"/>
      <c r="P309" s="39" t="s">
        <v>27</v>
      </c>
      <c r="Q309" s="22">
        <v>804.16</v>
      </c>
      <c r="R309" s="22"/>
      <c r="S309" s="22">
        <v>400.4</v>
      </c>
    </row>
    <row r="310" spans="1:19" ht="12.75">
      <c r="A310" s="39"/>
      <c r="B310" s="39"/>
      <c r="C310" s="39"/>
      <c r="D310" s="39"/>
      <c r="E310" s="39"/>
      <c r="F310" s="39"/>
      <c r="G310" s="39"/>
      <c r="H310" s="39" t="s">
        <v>207</v>
      </c>
      <c r="I310" s="40">
        <v>44882</v>
      </c>
      <c r="J310" s="39" t="s">
        <v>239</v>
      </c>
      <c r="K310" s="39"/>
      <c r="L310" s="39" t="s">
        <v>439</v>
      </c>
      <c r="M310" s="39"/>
      <c r="N310" s="39" t="s">
        <v>266</v>
      </c>
      <c r="O310" s="44"/>
      <c r="P310" s="39" t="s">
        <v>27</v>
      </c>
      <c r="Q310" s="22"/>
      <c r="R310" s="22">
        <v>266.11</v>
      </c>
      <c r="S310" s="22">
        <v>666.51</v>
      </c>
    </row>
    <row r="311" spans="1:19" ht="12.75">
      <c r="A311" s="39"/>
      <c r="B311" s="39"/>
      <c r="C311" s="39"/>
      <c r="D311" s="39"/>
      <c r="E311" s="39"/>
      <c r="F311" s="39"/>
      <c r="G311" s="39"/>
      <c r="H311" s="39" t="s">
        <v>207</v>
      </c>
      <c r="I311" s="40">
        <v>44882</v>
      </c>
      <c r="J311" s="39" t="s">
        <v>240</v>
      </c>
      <c r="K311" s="39"/>
      <c r="L311" s="39" t="s">
        <v>440</v>
      </c>
      <c r="M311" s="39"/>
      <c r="N311" s="39" t="s">
        <v>266</v>
      </c>
      <c r="O311" s="44"/>
      <c r="P311" s="39" t="s">
        <v>27</v>
      </c>
      <c r="Q311" s="22"/>
      <c r="R311" s="22">
        <v>125.72</v>
      </c>
      <c r="S311" s="22">
        <v>792.23</v>
      </c>
    </row>
    <row r="312" spans="1:19" ht="13.5" thickBot="1">
      <c r="A312" s="39"/>
      <c r="B312" s="39"/>
      <c r="C312" s="39"/>
      <c r="D312" s="39"/>
      <c r="E312" s="39"/>
      <c r="F312" s="39"/>
      <c r="G312" s="39"/>
      <c r="H312" s="39" t="s">
        <v>207</v>
      </c>
      <c r="I312" s="40">
        <v>44882</v>
      </c>
      <c r="J312" s="39" t="s">
        <v>241</v>
      </c>
      <c r="K312" s="39"/>
      <c r="L312" s="39" t="s">
        <v>441</v>
      </c>
      <c r="M312" s="39"/>
      <c r="N312" s="39" t="s">
        <v>266</v>
      </c>
      <c r="O312" s="44"/>
      <c r="P312" s="39" t="s">
        <v>27</v>
      </c>
      <c r="Q312" s="31"/>
      <c r="R312" s="31">
        <v>13.6</v>
      </c>
      <c r="S312" s="31">
        <v>805.83</v>
      </c>
    </row>
    <row r="313" spans="1:19" ht="12.75">
      <c r="A313" s="39"/>
      <c r="B313" s="39"/>
      <c r="C313" s="39"/>
      <c r="D313" s="39"/>
      <c r="E313" s="39"/>
      <c r="F313" s="39" t="s">
        <v>377</v>
      </c>
      <c r="G313" s="39"/>
      <c r="H313" s="39"/>
      <c r="I313" s="40"/>
      <c r="J313" s="39"/>
      <c r="K313" s="39"/>
      <c r="L313" s="39"/>
      <c r="M313" s="39"/>
      <c r="N313" s="39"/>
      <c r="O313" s="45"/>
      <c r="P313" s="39"/>
      <c r="Q313" s="22">
        <f>ROUND(SUM(Q305:Q312),5)</f>
        <v>804.16</v>
      </c>
      <c r="R313" s="22">
        <f>ROUND(SUM(R305:R312),5)</f>
        <v>805.83</v>
      </c>
      <c r="S313" s="22">
        <f>S312</f>
        <v>805.83</v>
      </c>
    </row>
    <row r="314" spans="1:19" ht="12.75">
      <c r="A314" s="16"/>
      <c r="B314" s="16"/>
      <c r="C314" s="16"/>
      <c r="D314" s="16"/>
      <c r="E314" s="16"/>
      <c r="F314" s="16" t="s">
        <v>378</v>
      </c>
      <c r="G314" s="16"/>
      <c r="H314" s="16"/>
      <c r="I314" s="37"/>
      <c r="J314" s="16"/>
      <c r="K314" s="16"/>
      <c r="L314" s="16"/>
      <c r="M314" s="16"/>
      <c r="N314" s="16"/>
      <c r="O314" s="43"/>
      <c r="P314" s="16"/>
      <c r="Q314" s="38"/>
      <c r="R314" s="38"/>
      <c r="S314" s="38">
        <v>0</v>
      </c>
    </row>
    <row r="315" spans="1:19" ht="12.75">
      <c r="A315" s="39"/>
      <c r="B315" s="39"/>
      <c r="C315" s="39"/>
      <c r="D315" s="39"/>
      <c r="E315" s="39"/>
      <c r="F315" s="39" t="s">
        <v>379</v>
      </c>
      <c r="G315" s="39"/>
      <c r="H315" s="39"/>
      <c r="I315" s="40"/>
      <c r="J315" s="39"/>
      <c r="K315" s="39"/>
      <c r="L315" s="39"/>
      <c r="M315" s="39"/>
      <c r="N315" s="39"/>
      <c r="O315" s="45"/>
      <c r="P315" s="39"/>
      <c r="Q315" s="22"/>
      <c r="R315" s="22"/>
      <c r="S315" s="22">
        <f>S314</f>
        <v>0</v>
      </c>
    </row>
    <row r="316" spans="1:19" ht="12.75">
      <c r="A316" s="16"/>
      <c r="B316" s="16"/>
      <c r="C316" s="16"/>
      <c r="D316" s="16"/>
      <c r="E316" s="16"/>
      <c r="F316" s="16" t="s">
        <v>326</v>
      </c>
      <c r="G316" s="16"/>
      <c r="H316" s="16"/>
      <c r="I316" s="37"/>
      <c r="J316" s="16"/>
      <c r="K316" s="16"/>
      <c r="L316" s="16"/>
      <c r="M316" s="16"/>
      <c r="N316" s="16"/>
      <c r="O316" s="43"/>
      <c r="P316" s="16"/>
      <c r="Q316" s="38"/>
      <c r="R316" s="38"/>
      <c r="S316" s="38">
        <v>125</v>
      </c>
    </row>
    <row r="317" spans="1:19" ht="12.75">
      <c r="A317" s="39"/>
      <c r="B317" s="39"/>
      <c r="C317" s="39"/>
      <c r="D317" s="39"/>
      <c r="E317" s="39"/>
      <c r="F317" s="39"/>
      <c r="G317" s="39"/>
      <c r="H317" s="39" t="s">
        <v>207</v>
      </c>
      <c r="I317" s="40">
        <v>44868</v>
      </c>
      <c r="J317" s="39" t="s">
        <v>236</v>
      </c>
      <c r="K317" s="39"/>
      <c r="L317" s="39" t="s">
        <v>439</v>
      </c>
      <c r="M317" s="39"/>
      <c r="N317" s="39" t="s">
        <v>266</v>
      </c>
      <c r="O317" s="44"/>
      <c r="P317" s="39" t="s">
        <v>27</v>
      </c>
      <c r="Q317" s="22"/>
      <c r="R317" s="22">
        <v>25</v>
      </c>
      <c r="S317" s="22">
        <v>150</v>
      </c>
    </row>
    <row r="318" spans="1:19" ht="12.75">
      <c r="A318" s="39"/>
      <c r="B318" s="39"/>
      <c r="C318" s="39"/>
      <c r="D318" s="39"/>
      <c r="E318" s="39"/>
      <c r="F318" s="39"/>
      <c r="G318" s="39"/>
      <c r="H318" s="39" t="s">
        <v>207</v>
      </c>
      <c r="I318" s="40">
        <v>44868</v>
      </c>
      <c r="J318" s="39" t="s">
        <v>237</v>
      </c>
      <c r="K318" s="39"/>
      <c r="L318" s="39" t="s">
        <v>440</v>
      </c>
      <c r="M318" s="39"/>
      <c r="N318" s="39" t="s">
        <v>266</v>
      </c>
      <c r="O318" s="44"/>
      <c r="P318" s="39" t="s">
        <v>27</v>
      </c>
      <c r="Q318" s="22"/>
      <c r="R318" s="22">
        <v>25</v>
      </c>
      <c r="S318" s="22">
        <v>175</v>
      </c>
    </row>
    <row r="319" spans="1:19" ht="12.75">
      <c r="A319" s="39"/>
      <c r="B319" s="39"/>
      <c r="C319" s="39"/>
      <c r="D319" s="39"/>
      <c r="E319" s="39"/>
      <c r="F319" s="39"/>
      <c r="G319" s="39"/>
      <c r="H319" s="39" t="s">
        <v>207</v>
      </c>
      <c r="I319" s="40">
        <v>44868</v>
      </c>
      <c r="J319" s="39" t="s">
        <v>238</v>
      </c>
      <c r="K319" s="39"/>
      <c r="L319" s="39" t="s">
        <v>441</v>
      </c>
      <c r="M319" s="39"/>
      <c r="N319" s="39" t="s">
        <v>266</v>
      </c>
      <c r="O319" s="44"/>
      <c r="P319" s="39" t="s">
        <v>27</v>
      </c>
      <c r="Q319" s="22"/>
      <c r="R319" s="22">
        <v>12.5</v>
      </c>
      <c r="S319" s="22">
        <v>187.5</v>
      </c>
    </row>
    <row r="320" spans="1:19" ht="12.75">
      <c r="A320" s="39"/>
      <c r="B320" s="39"/>
      <c r="C320" s="39"/>
      <c r="D320" s="39"/>
      <c r="E320" s="39"/>
      <c r="F320" s="39"/>
      <c r="G320" s="39"/>
      <c r="H320" s="39" t="s">
        <v>399</v>
      </c>
      <c r="I320" s="40">
        <v>44872</v>
      </c>
      <c r="J320" s="39" t="s">
        <v>407</v>
      </c>
      <c r="K320" s="39"/>
      <c r="L320" s="39" t="s">
        <v>447</v>
      </c>
      <c r="M320" s="39" t="s">
        <v>479</v>
      </c>
      <c r="N320" s="39" t="s">
        <v>266</v>
      </c>
      <c r="O320" s="44"/>
      <c r="P320" s="39" t="s">
        <v>27</v>
      </c>
      <c r="Q320" s="22">
        <v>125</v>
      </c>
      <c r="R320" s="22"/>
      <c r="S320" s="22">
        <v>62.5</v>
      </c>
    </row>
    <row r="321" spans="1:19" ht="12.75">
      <c r="A321" s="39"/>
      <c r="B321" s="39"/>
      <c r="C321" s="39"/>
      <c r="D321" s="39"/>
      <c r="E321" s="39"/>
      <c r="F321" s="39"/>
      <c r="G321" s="39"/>
      <c r="H321" s="39" t="s">
        <v>207</v>
      </c>
      <c r="I321" s="40">
        <v>44882</v>
      </c>
      <c r="J321" s="39" t="s">
        <v>239</v>
      </c>
      <c r="K321" s="39"/>
      <c r="L321" s="39" t="s">
        <v>439</v>
      </c>
      <c r="M321" s="39"/>
      <c r="N321" s="39" t="s">
        <v>266</v>
      </c>
      <c r="O321" s="44"/>
      <c r="P321" s="39" t="s">
        <v>27</v>
      </c>
      <c r="Q321" s="22">
        <v>0</v>
      </c>
      <c r="R321" s="22"/>
      <c r="S321" s="22">
        <v>62.5</v>
      </c>
    </row>
    <row r="322" spans="1:19" ht="12.75">
      <c r="A322" s="39"/>
      <c r="B322" s="39"/>
      <c r="C322" s="39"/>
      <c r="D322" s="39"/>
      <c r="E322" s="39"/>
      <c r="F322" s="39"/>
      <c r="G322" s="39"/>
      <c r="H322" s="39" t="s">
        <v>207</v>
      </c>
      <c r="I322" s="40">
        <v>44882</v>
      </c>
      <c r="J322" s="39" t="s">
        <v>240</v>
      </c>
      <c r="K322" s="39"/>
      <c r="L322" s="39" t="s">
        <v>440</v>
      </c>
      <c r="M322" s="39"/>
      <c r="N322" s="39" t="s">
        <v>266</v>
      </c>
      <c r="O322" s="44"/>
      <c r="P322" s="39" t="s">
        <v>27</v>
      </c>
      <c r="Q322" s="22">
        <v>0</v>
      </c>
      <c r="R322" s="22"/>
      <c r="S322" s="22">
        <v>62.5</v>
      </c>
    </row>
    <row r="323" spans="1:19" ht="13.5" thickBot="1">
      <c r="A323" s="39"/>
      <c r="B323" s="39"/>
      <c r="C323" s="39"/>
      <c r="D323" s="39"/>
      <c r="E323" s="39"/>
      <c r="F323" s="39"/>
      <c r="G323" s="39"/>
      <c r="H323" s="39" t="s">
        <v>207</v>
      </c>
      <c r="I323" s="40">
        <v>44882</v>
      </c>
      <c r="J323" s="39" t="s">
        <v>241</v>
      </c>
      <c r="K323" s="39"/>
      <c r="L323" s="39" t="s">
        <v>441</v>
      </c>
      <c r="M323" s="39"/>
      <c r="N323" s="39" t="s">
        <v>266</v>
      </c>
      <c r="O323" s="44"/>
      <c r="P323" s="39" t="s">
        <v>27</v>
      </c>
      <c r="Q323" s="31"/>
      <c r="R323" s="31">
        <v>12.5</v>
      </c>
      <c r="S323" s="31">
        <v>75</v>
      </c>
    </row>
    <row r="324" spans="1:19" ht="12.75">
      <c r="A324" s="39"/>
      <c r="B324" s="39"/>
      <c r="C324" s="39"/>
      <c r="D324" s="39"/>
      <c r="E324" s="39"/>
      <c r="F324" s="39" t="s">
        <v>380</v>
      </c>
      <c r="G324" s="39"/>
      <c r="H324" s="39"/>
      <c r="I324" s="40"/>
      <c r="J324" s="39"/>
      <c r="K324" s="39"/>
      <c r="L324" s="39"/>
      <c r="M324" s="39"/>
      <c r="N324" s="39"/>
      <c r="O324" s="45"/>
      <c r="P324" s="39"/>
      <c r="Q324" s="22">
        <f>ROUND(SUM(Q316:Q323),5)</f>
        <v>125</v>
      </c>
      <c r="R324" s="22">
        <f>ROUND(SUM(R316:R323),5)</f>
        <v>75</v>
      </c>
      <c r="S324" s="22">
        <f>S323</f>
        <v>75</v>
      </c>
    </row>
    <row r="325" spans="1:19" ht="12.75">
      <c r="A325" s="16"/>
      <c r="B325" s="16"/>
      <c r="C325" s="16"/>
      <c r="D325" s="16"/>
      <c r="E325" s="16"/>
      <c r="F325" s="16" t="s">
        <v>381</v>
      </c>
      <c r="G325" s="16"/>
      <c r="H325" s="16"/>
      <c r="I325" s="37"/>
      <c r="J325" s="16"/>
      <c r="K325" s="16"/>
      <c r="L325" s="16"/>
      <c r="M325" s="16"/>
      <c r="N325" s="16"/>
      <c r="O325" s="43"/>
      <c r="P325" s="16"/>
      <c r="Q325" s="38"/>
      <c r="R325" s="38"/>
      <c r="S325" s="38">
        <v>0</v>
      </c>
    </row>
    <row r="326" spans="1:19" ht="13.5" thickBot="1">
      <c r="A326" s="39"/>
      <c r="B326" s="39"/>
      <c r="C326" s="39"/>
      <c r="D326" s="39"/>
      <c r="E326" s="39"/>
      <c r="F326" s="39" t="s">
        <v>382</v>
      </c>
      <c r="G326" s="39"/>
      <c r="H326" s="39"/>
      <c r="I326" s="40"/>
      <c r="J326" s="39"/>
      <c r="K326" s="39"/>
      <c r="L326" s="39"/>
      <c r="M326" s="39"/>
      <c r="N326" s="39"/>
      <c r="O326" s="45"/>
      <c r="P326" s="39"/>
      <c r="Q326" s="31"/>
      <c r="R326" s="31"/>
      <c r="S326" s="31">
        <f>S325</f>
        <v>0</v>
      </c>
    </row>
    <row r="327" spans="1:19" ht="12.75">
      <c r="A327" s="39"/>
      <c r="B327" s="39"/>
      <c r="C327" s="39"/>
      <c r="D327" s="39"/>
      <c r="E327" s="39" t="s">
        <v>327</v>
      </c>
      <c r="F327" s="39"/>
      <c r="G327" s="39"/>
      <c r="H327" s="39"/>
      <c r="I327" s="40"/>
      <c r="J327" s="39"/>
      <c r="K327" s="39"/>
      <c r="L327" s="39"/>
      <c r="M327" s="39"/>
      <c r="N327" s="39"/>
      <c r="O327" s="45"/>
      <c r="P327" s="39"/>
      <c r="Q327" s="22">
        <f>ROUND(Q256+Q265+Q270+Q278+Q287+Q295+Q304+Q313+Q315+Q324+Q326,5)</f>
        <v>3346.7</v>
      </c>
      <c r="R327" s="22">
        <f>ROUND(R256+R265+R270+R278+R287+R295+R304+R313+R315+R324+R326,5)</f>
        <v>3289.39</v>
      </c>
      <c r="S327" s="22">
        <f>ROUND(S256+S265+S270+S278+S287+S295+S304+S313+S315+S324+S326,5)</f>
        <v>3289.39</v>
      </c>
    </row>
    <row r="328" spans="1:19" ht="12.75">
      <c r="A328" s="16"/>
      <c r="B328" s="16"/>
      <c r="C328" s="16"/>
      <c r="D328" s="16"/>
      <c r="E328" s="16" t="s">
        <v>55</v>
      </c>
      <c r="F328" s="16"/>
      <c r="G328" s="16"/>
      <c r="H328" s="16"/>
      <c r="I328" s="37"/>
      <c r="J328" s="16"/>
      <c r="K328" s="16"/>
      <c r="L328" s="16"/>
      <c r="M328" s="16"/>
      <c r="N328" s="16"/>
      <c r="O328" s="43"/>
      <c r="P328" s="16"/>
      <c r="Q328" s="38"/>
      <c r="R328" s="38"/>
      <c r="S328" s="38">
        <v>1983.01</v>
      </c>
    </row>
    <row r="329" spans="1:19" ht="12.75">
      <c r="A329" s="39"/>
      <c r="B329" s="39"/>
      <c r="C329" s="39"/>
      <c r="D329" s="39"/>
      <c r="E329" s="39"/>
      <c r="F329" s="39"/>
      <c r="G329" s="39"/>
      <c r="H329" s="39" t="s">
        <v>200</v>
      </c>
      <c r="I329" s="40">
        <v>44880</v>
      </c>
      <c r="J329" s="39" t="s">
        <v>208</v>
      </c>
      <c r="K329" s="39"/>
      <c r="L329" s="39" t="s">
        <v>454</v>
      </c>
      <c r="M329" s="39" t="s">
        <v>493</v>
      </c>
      <c r="N329" s="39" t="s">
        <v>294</v>
      </c>
      <c r="O329" s="44"/>
      <c r="P329" s="39" t="s">
        <v>30</v>
      </c>
      <c r="Q329" s="22">
        <v>0</v>
      </c>
      <c r="R329" s="22"/>
      <c r="S329" s="22">
        <v>1983.01</v>
      </c>
    </row>
    <row r="330" spans="1:19" ht="12.75">
      <c r="A330" s="39"/>
      <c r="B330" s="39"/>
      <c r="C330" s="39"/>
      <c r="D330" s="39"/>
      <c r="E330" s="39"/>
      <c r="F330" s="39"/>
      <c r="G330" s="39"/>
      <c r="H330" s="39" t="s">
        <v>200</v>
      </c>
      <c r="I330" s="40">
        <v>44880</v>
      </c>
      <c r="J330" s="39" t="s">
        <v>219</v>
      </c>
      <c r="K330" s="39"/>
      <c r="L330" s="39" t="s">
        <v>454</v>
      </c>
      <c r="M330" s="39" t="s">
        <v>493</v>
      </c>
      <c r="N330" s="39" t="s">
        <v>295</v>
      </c>
      <c r="O330" s="44"/>
      <c r="P330" s="39" t="s">
        <v>30</v>
      </c>
      <c r="Q330" s="22"/>
      <c r="R330" s="22">
        <v>49.91</v>
      </c>
      <c r="S330" s="22">
        <v>2032.92</v>
      </c>
    </row>
    <row r="331" spans="1:19" ht="12.75">
      <c r="A331" s="39"/>
      <c r="B331" s="39"/>
      <c r="C331" s="39"/>
      <c r="D331" s="39"/>
      <c r="E331" s="39"/>
      <c r="F331" s="39"/>
      <c r="G331" s="39"/>
      <c r="H331" s="39" t="s">
        <v>200</v>
      </c>
      <c r="I331" s="40">
        <v>44880</v>
      </c>
      <c r="J331" s="39" t="s">
        <v>209</v>
      </c>
      <c r="K331" s="39"/>
      <c r="L331" s="39" t="s">
        <v>454</v>
      </c>
      <c r="M331" s="39" t="s">
        <v>494</v>
      </c>
      <c r="N331" s="39" t="s">
        <v>295</v>
      </c>
      <c r="O331" s="44"/>
      <c r="P331" s="39" t="s">
        <v>30</v>
      </c>
      <c r="Q331" s="22">
        <v>0</v>
      </c>
      <c r="R331" s="22"/>
      <c r="S331" s="22">
        <v>2032.92</v>
      </c>
    </row>
    <row r="332" spans="1:19" ht="12.75">
      <c r="A332" s="39"/>
      <c r="B332" s="39"/>
      <c r="C332" s="39"/>
      <c r="D332" s="39"/>
      <c r="E332" s="39"/>
      <c r="F332" s="39"/>
      <c r="G332" s="39"/>
      <c r="H332" s="39" t="s">
        <v>400</v>
      </c>
      <c r="I332" s="40">
        <v>44880</v>
      </c>
      <c r="J332" s="39" t="s">
        <v>416</v>
      </c>
      <c r="K332" s="39"/>
      <c r="L332" s="39" t="s">
        <v>454</v>
      </c>
      <c r="M332" s="39" t="s">
        <v>480</v>
      </c>
      <c r="N332" s="39"/>
      <c r="O332" s="44"/>
      <c r="P332" s="39" t="s">
        <v>27</v>
      </c>
      <c r="Q332" s="22">
        <v>1983.01</v>
      </c>
      <c r="R332" s="22"/>
      <c r="S332" s="22">
        <v>49.91</v>
      </c>
    </row>
    <row r="333" spans="1:19" ht="12.75">
      <c r="A333" s="39"/>
      <c r="B333" s="39"/>
      <c r="C333" s="39"/>
      <c r="D333" s="39"/>
      <c r="E333" s="39"/>
      <c r="F333" s="39"/>
      <c r="G333" s="39"/>
      <c r="H333" s="39" t="s">
        <v>200</v>
      </c>
      <c r="I333" s="40">
        <v>44883</v>
      </c>
      <c r="J333" s="39" t="s">
        <v>210</v>
      </c>
      <c r="K333" s="39"/>
      <c r="L333" s="39" t="s">
        <v>454</v>
      </c>
      <c r="M333" s="39" t="s">
        <v>494</v>
      </c>
      <c r="N333" s="39" t="s">
        <v>295</v>
      </c>
      <c r="O333" s="44"/>
      <c r="P333" s="39" t="s">
        <v>30</v>
      </c>
      <c r="Q333" s="22"/>
      <c r="R333" s="22">
        <v>248</v>
      </c>
      <c r="S333" s="22">
        <v>297.91</v>
      </c>
    </row>
    <row r="334" spans="1:19" ht="12.75">
      <c r="A334" s="39"/>
      <c r="B334" s="39"/>
      <c r="C334" s="39"/>
      <c r="D334" s="39"/>
      <c r="E334" s="39"/>
      <c r="F334" s="39"/>
      <c r="G334" s="39"/>
      <c r="H334" s="39" t="s">
        <v>200</v>
      </c>
      <c r="I334" s="40">
        <v>44885</v>
      </c>
      <c r="J334" s="39" t="s">
        <v>221</v>
      </c>
      <c r="K334" s="39"/>
      <c r="L334" s="39" t="s">
        <v>454</v>
      </c>
      <c r="M334" s="39" t="s">
        <v>493</v>
      </c>
      <c r="N334" s="39" t="s">
        <v>294</v>
      </c>
      <c r="O334" s="44"/>
      <c r="P334" s="39" t="s">
        <v>30</v>
      </c>
      <c r="Q334" s="22">
        <v>0</v>
      </c>
      <c r="R334" s="22"/>
      <c r="S334" s="22">
        <v>297.91</v>
      </c>
    </row>
    <row r="335" spans="1:19" ht="12.75">
      <c r="A335" s="39"/>
      <c r="B335" s="39"/>
      <c r="C335" s="39"/>
      <c r="D335" s="39"/>
      <c r="E335" s="39"/>
      <c r="F335" s="39"/>
      <c r="G335" s="39"/>
      <c r="H335" s="39" t="s">
        <v>200</v>
      </c>
      <c r="I335" s="40">
        <v>44885</v>
      </c>
      <c r="J335" s="39" t="s">
        <v>211</v>
      </c>
      <c r="K335" s="39"/>
      <c r="L335" s="39" t="s">
        <v>454</v>
      </c>
      <c r="M335" s="39" t="s">
        <v>494</v>
      </c>
      <c r="N335" s="39" t="s">
        <v>294</v>
      </c>
      <c r="O335" s="44"/>
      <c r="P335" s="39" t="s">
        <v>30</v>
      </c>
      <c r="Q335" s="22"/>
      <c r="R335" s="22">
        <v>158.14</v>
      </c>
      <c r="S335" s="22">
        <v>456.05</v>
      </c>
    </row>
    <row r="336" spans="1:19" ht="12.75">
      <c r="A336" s="39"/>
      <c r="B336" s="39"/>
      <c r="C336" s="39"/>
      <c r="D336" s="39"/>
      <c r="E336" s="39"/>
      <c r="F336" s="39"/>
      <c r="G336" s="39"/>
      <c r="H336" s="39" t="s">
        <v>200</v>
      </c>
      <c r="I336" s="40">
        <v>44890</v>
      </c>
      <c r="J336" s="39" t="s">
        <v>212</v>
      </c>
      <c r="K336" s="39"/>
      <c r="L336" s="39" t="s">
        <v>454</v>
      </c>
      <c r="M336" s="39" t="s">
        <v>493</v>
      </c>
      <c r="N336" s="39" t="s">
        <v>295</v>
      </c>
      <c r="O336" s="44"/>
      <c r="P336" s="39" t="s">
        <v>30</v>
      </c>
      <c r="Q336" s="22"/>
      <c r="R336" s="22">
        <v>114.19</v>
      </c>
      <c r="S336" s="22">
        <v>570.24</v>
      </c>
    </row>
    <row r="337" spans="1:19" ht="12.75">
      <c r="A337" s="39"/>
      <c r="B337" s="39"/>
      <c r="C337" s="39"/>
      <c r="D337" s="39"/>
      <c r="E337" s="39"/>
      <c r="F337" s="39"/>
      <c r="G337" s="39"/>
      <c r="H337" s="39" t="s">
        <v>200</v>
      </c>
      <c r="I337" s="40">
        <v>44890</v>
      </c>
      <c r="J337" s="39" t="s">
        <v>220</v>
      </c>
      <c r="K337" s="39"/>
      <c r="L337" s="39" t="s">
        <v>454</v>
      </c>
      <c r="M337" s="39" t="s">
        <v>493</v>
      </c>
      <c r="N337" s="39" t="s">
        <v>294</v>
      </c>
      <c r="O337" s="44"/>
      <c r="P337" s="39" t="s">
        <v>30</v>
      </c>
      <c r="Q337" s="22"/>
      <c r="R337" s="22">
        <v>378</v>
      </c>
      <c r="S337" s="22">
        <v>948.24</v>
      </c>
    </row>
    <row r="338" spans="1:19" ht="12.75">
      <c r="A338" s="39"/>
      <c r="B338" s="39"/>
      <c r="C338" s="39"/>
      <c r="D338" s="39"/>
      <c r="E338" s="39"/>
      <c r="F338" s="39"/>
      <c r="G338" s="39"/>
      <c r="H338" s="39" t="s">
        <v>200</v>
      </c>
      <c r="I338" s="40">
        <v>44890</v>
      </c>
      <c r="J338" s="39" t="s">
        <v>213</v>
      </c>
      <c r="K338" s="39"/>
      <c r="L338" s="39" t="s">
        <v>454</v>
      </c>
      <c r="M338" s="39" t="s">
        <v>494</v>
      </c>
      <c r="N338" s="39" t="s">
        <v>295</v>
      </c>
      <c r="O338" s="44"/>
      <c r="P338" s="39" t="s">
        <v>30</v>
      </c>
      <c r="Q338" s="22">
        <v>0</v>
      </c>
      <c r="R338" s="22"/>
      <c r="S338" s="22">
        <v>948.24</v>
      </c>
    </row>
    <row r="339" spans="1:19" ht="12.75">
      <c r="A339" s="39"/>
      <c r="B339" s="39"/>
      <c r="C339" s="39"/>
      <c r="D339" s="39"/>
      <c r="E339" s="39"/>
      <c r="F339" s="39"/>
      <c r="G339" s="39"/>
      <c r="H339" s="39" t="s">
        <v>200</v>
      </c>
      <c r="I339" s="40">
        <v>44890</v>
      </c>
      <c r="J339" s="39" t="s">
        <v>214</v>
      </c>
      <c r="K339" s="39"/>
      <c r="L339" s="39" t="s">
        <v>454</v>
      </c>
      <c r="M339" s="39" t="s">
        <v>494</v>
      </c>
      <c r="N339" s="39" t="s">
        <v>294</v>
      </c>
      <c r="O339" s="44"/>
      <c r="P339" s="39" t="s">
        <v>30</v>
      </c>
      <c r="Q339" s="22">
        <v>0</v>
      </c>
      <c r="R339" s="22"/>
      <c r="S339" s="22">
        <v>948.24</v>
      </c>
    </row>
    <row r="340" spans="1:19" ht="12.75">
      <c r="A340" s="39"/>
      <c r="B340" s="39"/>
      <c r="C340" s="39"/>
      <c r="D340" s="39"/>
      <c r="E340" s="39"/>
      <c r="F340" s="39"/>
      <c r="G340" s="39"/>
      <c r="H340" s="39" t="s">
        <v>200</v>
      </c>
      <c r="I340" s="40">
        <v>44890</v>
      </c>
      <c r="J340" s="39" t="s">
        <v>215</v>
      </c>
      <c r="K340" s="39"/>
      <c r="L340" s="39" t="s">
        <v>454</v>
      </c>
      <c r="M340" s="39" t="s">
        <v>494</v>
      </c>
      <c r="N340" s="39" t="s">
        <v>295</v>
      </c>
      <c r="O340" s="44"/>
      <c r="P340" s="39" t="s">
        <v>30</v>
      </c>
      <c r="Q340" s="22"/>
      <c r="R340" s="22">
        <v>223.78</v>
      </c>
      <c r="S340" s="22">
        <v>1172.02</v>
      </c>
    </row>
    <row r="341" spans="1:19" ht="12.75">
      <c r="A341" s="39"/>
      <c r="B341" s="39"/>
      <c r="C341" s="39"/>
      <c r="D341" s="39"/>
      <c r="E341" s="39"/>
      <c r="F341" s="39"/>
      <c r="G341" s="39"/>
      <c r="H341" s="39" t="s">
        <v>200</v>
      </c>
      <c r="I341" s="40">
        <v>44893</v>
      </c>
      <c r="J341" s="39" t="s">
        <v>216</v>
      </c>
      <c r="K341" s="39"/>
      <c r="L341" s="39" t="s">
        <v>454</v>
      </c>
      <c r="M341" s="39" t="s">
        <v>494</v>
      </c>
      <c r="N341" s="39" t="s">
        <v>294</v>
      </c>
      <c r="O341" s="44"/>
      <c r="P341" s="39" t="s">
        <v>30</v>
      </c>
      <c r="Q341" s="22"/>
      <c r="R341" s="22">
        <v>385.95</v>
      </c>
      <c r="S341" s="22">
        <v>1557.97</v>
      </c>
    </row>
    <row r="342" spans="1:19" ht="12.75">
      <c r="A342" s="39"/>
      <c r="B342" s="39"/>
      <c r="C342" s="39"/>
      <c r="D342" s="39"/>
      <c r="E342" s="39"/>
      <c r="F342" s="39"/>
      <c r="G342" s="39"/>
      <c r="H342" s="39" t="s">
        <v>201</v>
      </c>
      <c r="I342" s="40">
        <v>44894</v>
      </c>
      <c r="J342" s="39" t="s">
        <v>217</v>
      </c>
      <c r="K342" s="39"/>
      <c r="L342" s="39" t="s">
        <v>454</v>
      </c>
      <c r="M342" s="39" t="s">
        <v>494</v>
      </c>
      <c r="N342" s="39" t="s">
        <v>295</v>
      </c>
      <c r="O342" s="44"/>
      <c r="P342" s="39" t="s">
        <v>27</v>
      </c>
      <c r="Q342" s="22">
        <v>0</v>
      </c>
      <c r="R342" s="22"/>
      <c r="S342" s="22">
        <v>1557.97</v>
      </c>
    </row>
    <row r="343" spans="1:19" ht="13.5" thickBot="1">
      <c r="A343" s="39"/>
      <c r="B343" s="39"/>
      <c r="C343" s="39"/>
      <c r="D343" s="39"/>
      <c r="E343" s="39"/>
      <c r="F343" s="39"/>
      <c r="G343" s="39"/>
      <c r="H343" s="39" t="s">
        <v>200</v>
      </c>
      <c r="I343" s="40">
        <v>44895</v>
      </c>
      <c r="J343" s="39" t="s">
        <v>218</v>
      </c>
      <c r="K343" s="39"/>
      <c r="L343" s="39" t="s">
        <v>454</v>
      </c>
      <c r="M343" s="39" t="s">
        <v>494</v>
      </c>
      <c r="N343" s="39" t="s">
        <v>295</v>
      </c>
      <c r="O343" s="44"/>
      <c r="P343" s="39" t="s">
        <v>30</v>
      </c>
      <c r="Q343" s="23"/>
      <c r="R343" s="23">
        <v>71.3</v>
      </c>
      <c r="S343" s="23">
        <v>1629.27</v>
      </c>
    </row>
    <row r="344" spans="1:19" ht="13.5" thickBot="1">
      <c r="A344" s="39"/>
      <c r="B344" s="39"/>
      <c r="C344" s="39"/>
      <c r="D344" s="39"/>
      <c r="E344" s="39" t="s">
        <v>383</v>
      </c>
      <c r="F344" s="39"/>
      <c r="G344" s="39"/>
      <c r="H344" s="39"/>
      <c r="I344" s="40"/>
      <c r="J344" s="39"/>
      <c r="K344" s="39"/>
      <c r="L344" s="39"/>
      <c r="M344" s="39"/>
      <c r="N344" s="39"/>
      <c r="O344" s="45"/>
      <c r="P344" s="39"/>
      <c r="Q344" s="33">
        <f>ROUND(SUM(Q328:Q343),5)</f>
        <v>1983.01</v>
      </c>
      <c r="R344" s="33">
        <f>ROUND(SUM(R328:R343),5)</f>
        <v>1629.27</v>
      </c>
      <c r="S344" s="33">
        <f>S343</f>
        <v>1629.27</v>
      </c>
    </row>
    <row r="345" spans="1:19" ht="13.5" thickBot="1">
      <c r="A345" s="39"/>
      <c r="B345" s="39"/>
      <c r="C345" s="39"/>
      <c r="D345" s="39" t="s">
        <v>328</v>
      </c>
      <c r="E345" s="39"/>
      <c r="F345" s="39"/>
      <c r="G345" s="39"/>
      <c r="H345" s="39"/>
      <c r="I345" s="40"/>
      <c r="J345" s="39"/>
      <c r="K345" s="39"/>
      <c r="L345" s="39"/>
      <c r="M345" s="39"/>
      <c r="N345" s="39"/>
      <c r="O345" s="45"/>
      <c r="P345" s="39"/>
      <c r="Q345" s="32">
        <f>ROUND(Q244+Q246+Q327+Q344,5)</f>
        <v>5329.71</v>
      </c>
      <c r="R345" s="32">
        <f>ROUND(R244+R246+R327+R344,5)</f>
        <v>4918.66</v>
      </c>
      <c r="S345" s="32">
        <f>ROUND(S244+S246+S327+S344,5)</f>
        <v>4918.66</v>
      </c>
    </row>
    <row r="346" spans="1:19" ht="12.75">
      <c r="A346" s="39"/>
      <c r="B346" s="39"/>
      <c r="C346" s="39" t="s">
        <v>329</v>
      </c>
      <c r="D346" s="39"/>
      <c r="E346" s="39"/>
      <c r="F346" s="39"/>
      <c r="G346" s="39"/>
      <c r="H346" s="39"/>
      <c r="I346" s="40"/>
      <c r="J346" s="39"/>
      <c r="K346" s="39"/>
      <c r="L346" s="39"/>
      <c r="M346" s="39"/>
      <c r="N346" s="39"/>
      <c r="O346" s="45"/>
      <c r="P346" s="39"/>
      <c r="Q346" s="22">
        <f>ROUND(Q228+Q241+Q345,5)</f>
        <v>31773.59</v>
      </c>
      <c r="R346" s="22">
        <f>ROUND(R228+R241+R345,5)</f>
        <v>46936.83</v>
      </c>
      <c r="S346" s="22">
        <f>ROUND(S228+S241+S345,5)</f>
        <v>63725.48</v>
      </c>
    </row>
    <row r="347" spans="1:19" ht="12.75">
      <c r="A347" s="16"/>
      <c r="B347" s="16"/>
      <c r="C347" s="16" t="s">
        <v>330</v>
      </c>
      <c r="D347" s="16"/>
      <c r="E347" s="16"/>
      <c r="F347" s="16"/>
      <c r="G347" s="16"/>
      <c r="H347" s="16"/>
      <c r="I347" s="37"/>
      <c r="J347" s="16"/>
      <c r="K347" s="16"/>
      <c r="L347" s="16"/>
      <c r="M347" s="16"/>
      <c r="N347" s="16"/>
      <c r="O347" s="43"/>
      <c r="P347" s="16"/>
      <c r="Q347" s="38"/>
      <c r="R347" s="38"/>
      <c r="S347" s="38">
        <v>390854.16</v>
      </c>
    </row>
    <row r="348" spans="1:19" ht="12.75">
      <c r="A348" s="16"/>
      <c r="B348" s="16"/>
      <c r="C348" s="16"/>
      <c r="D348" s="16" t="s">
        <v>56</v>
      </c>
      <c r="E348" s="16"/>
      <c r="F348" s="16"/>
      <c r="G348" s="16"/>
      <c r="H348" s="16"/>
      <c r="I348" s="37"/>
      <c r="J348" s="16"/>
      <c r="K348" s="16"/>
      <c r="L348" s="16"/>
      <c r="M348" s="16"/>
      <c r="N348" s="16"/>
      <c r="O348" s="43"/>
      <c r="P348" s="16"/>
      <c r="Q348" s="38"/>
      <c r="R348" s="38"/>
      <c r="S348" s="38">
        <v>11496.55</v>
      </c>
    </row>
    <row r="349" spans="7:19" ht="13.5" thickBot="1">
      <c r="G349" s="39"/>
      <c r="H349" s="39" t="s">
        <v>202</v>
      </c>
      <c r="I349" s="40">
        <v>44868</v>
      </c>
      <c r="J349" s="39" t="s">
        <v>242</v>
      </c>
      <c r="K349" s="39"/>
      <c r="L349" s="39" t="s">
        <v>266</v>
      </c>
      <c r="M349" s="39" t="s">
        <v>289</v>
      </c>
      <c r="N349" s="39" t="s">
        <v>266</v>
      </c>
      <c r="O349" s="44"/>
      <c r="P349" s="39" t="s">
        <v>43</v>
      </c>
      <c r="Q349" s="31">
        <v>494.69</v>
      </c>
      <c r="R349" s="31"/>
      <c r="S349" s="31">
        <v>11001.86</v>
      </c>
    </row>
    <row r="350" spans="1:19" ht="12.75">
      <c r="A350" s="39"/>
      <c r="B350" s="39"/>
      <c r="C350" s="39"/>
      <c r="D350" s="39" t="s">
        <v>384</v>
      </c>
      <c r="E350" s="39"/>
      <c r="F350" s="39"/>
      <c r="G350" s="39"/>
      <c r="H350" s="39"/>
      <c r="I350" s="40"/>
      <c r="J350" s="39"/>
      <c r="K350" s="39"/>
      <c r="L350" s="39"/>
      <c r="M350" s="39"/>
      <c r="N350" s="39"/>
      <c r="O350" s="45"/>
      <c r="P350" s="39"/>
      <c r="Q350" s="22">
        <f>ROUND(SUM(Q348:Q349),5)</f>
        <v>494.69</v>
      </c>
      <c r="R350" s="22">
        <f>ROUND(SUM(R348:R349),5)</f>
        <v>0</v>
      </c>
      <c r="S350" s="22">
        <f>S349</f>
        <v>11001.86</v>
      </c>
    </row>
    <row r="351" spans="1:19" ht="12.75">
      <c r="A351" s="16"/>
      <c r="B351" s="16"/>
      <c r="C351" s="16"/>
      <c r="D351" s="16" t="s">
        <v>57</v>
      </c>
      <c r="E351" s="16"/>
      <c r="F351" s="16"/>
      <c r="G351" s="16"/>
      <c r="H351" s="16"/>
      <c r="I351" s="37"/>
      <c r="J351" s="16"/>
      <c r="K351" s="16"/>
      <c r="L351" s="16"/>
      <c r="M351" s="16"/>
      <c r="N351" s="16"/>
      <c r="O351" s="43"/>
      <c r="P351" s="16"/>
      <c r="Q351" s="38"/>
      <c r="R351" s="38"/>
      <c r="S351" s="38">
        <v>19936.91</v>
      </c>
    </row>
    <row r="352" spans="1:19" ht="12.75">
      <c r="A352" s="39"/>
      <c r="B352" s="39"/>
      <c r="C352" s="39"/>
      <c r="D352" s="39" t="s">
        <v>385</v>
      </c>
      <c r="E352" s="39"/>
      <c r="F352" s="39"/>
      <c r="G352" s="39"/>
      <c r="H352" s="39"/>
      <c r="I352" s="40"/>
      <c r="J352" s="39"/>
      <c r="K352" s="39"/>
      <c r="L352" s="39"/>
      <c r="M352" s="39"/>
      <c r="N352" s="39"/>
      <c r="O352" s="45"/>
      <c r="P352" s="39"/>
      <c r="Q352" s="22"/>
      <c r="R352" s="22"/>
      <c r="S352" s="22">
        <f>S351</f>
        <v>19936.91</v>
      </c>
    </row>
    <row r="353" spans="1:19" ht="12.75">
      <c r="A353" s="16"/>
      <c r="B353" s="16"/>
      <c r="C353" s="16"/>
      <c r="D353" s="16" t="s">
        <v>58</v>
      </c>
      <c r="E353" s="16"/>
      <c r="F353" s="16"/>
      <c r="G353" s="16"/>
      <c r="H353" s="16"/>
      <c r="I353" s="37"/>
      <c r="J353" s="16"/>
      <c r="K353" s="16"/>
      <c r="L353" s="16"/>
      <c r="M353" s="16"/>
      <c r="N353" s="16"/>
      <c r="O353" s="43"/>
      <c r="P353" s="16"/>
      <c r="Q353" s="38"/>
      <c r="R353" s="38"/>
      <c r="S353" s="38">
        <v>22641</v>
      </c>
    </row>
    <row r="354" spans="1:19" ht="12.75">
      <c r="A354" s="39"/>
      <c r="B354" s="39"/>
      <c r="C354" s="39"/>
      <c r="D354" s="39" t="s">
        <v>386</v>
      </c>
      <c r="E354" s="39"/>
      <c r="F354" s="39"/>
      <c r="G354" s="39"/>
      <c r="H354" s="39"/>
      <c r="I354" s="40"/>
      <c r="J354" s="39"/>
      <c r="K354" s="39"/>
      <c r="L354" s="39"/>
      <c r="M354" s="39"/>
      <c r="N354" s="39"/>
      <c r="O354" s="45"/>
      <c r="P354" s="39"/>
      <c r="Q354" s="22"/>
      <c r="R354" s="22"/>
      <c r="S354" s="22">
        <f>S353</f>
        <v>22641</v>
      </c>
    </row>
    <row r="355" spans="1:19" ht="12.75">
      <c r="A355" s="16"/>
      <c r="B355" s="16"/>
      <c r="C355" s="16"/>
      <c r="D355" s="16" t="s">
        <v>59</v>
      </c>
      <c r="E355" s="16"/>
      <c r="F355" s="16"/>
      <c r="G355" s="16"/>
      <c r="H355" s="16"/>
      <c r="I355" s="37"/>
      <c r="J355" s="16"/>
      <c r="K355" s="16"/>
      <c r="L355" s="16"/>
      <c r="M355" s="16"/>
      <c r="N355" s="16"/>
      <c r="O355" s="43"/>
      <c r="P355" s="16"/>
      <c r="Q355" s="38"/>
      <c r="R355" s="38"/>
      <c r="S355" s="38">
        <v>14127.93</v>
      </c>
    </row>
    <row r="356" spans="7:19" ht="13.5" thickBot="1">
      <c r="G356" s="39"/>
      <c r="H356" s="39" t="s">
        <v>203</v>
      </c>
      <c r="I356" s="40">
        <v>44887</v>
      </c>
      <c r="J356" s="39" t="s">
        <v>243</v>
      </c>
      <c r="K356" s="39"/>
      <c r="L356" s="39" t="s">
        <v>266</v>
      </c>
      <c r="M356" s="39" t="s">
        <v>290</v>
      </c>
      <c r="N356" s="39" t="s">
        <v>266</v>
      </c>
      <c r="O356" s="44"/>
      <c r="P356" s="39" t="s">
        <v>27</v>
      </c>
      <c r="Q356" s="31">
        <v>216.61</v>
      </c>
      <c r="R356" s="31"/>
      <c r="S356" s="31">
        <v>13911.32</v>
      </c>
    </row>
    <row r="357" spans="1:19" ht="12.75">
      <c r="A357" s="39"/>
      <c r="B357" s="39"/>
      <c r="C357" s="39"/>
      <c r="D357" s="39" t="s">
        <v>387</v>
      </c>
      <c r="E357" s="39"/>
      <c r="F357" s="39"/>
      <c r="G357" s="39"/>
      <c r="H357" s="39"/>
      <c r="I357" s="40"/>
      <c r="J357" s="39"/>
      <c r="K357" s="39"/>
      <c r="L357" s="39"/>
      <c r="M357" s="39"/>
      <c r="N357" s="39"/>
      <c r="O357" s="45"/>
      <c r="P357" s="39"/>
      <c r="Q357" s="22">
        <f>ROUND(SUM(Q355:Q356),5)</f>
        <v>216.61</v>
      </c>
      <c r="R357" s="22">
        <f>ROUND(SUM(R355:R356),5)</f>
        <v>0</v>
      </c>
      <c r="S357" s="22">
        <f>S356</f>
        <v>13911.32</v>
      </c>
    </row>
    <row r="358" spans="1:19" ht="12.75">
      <c r="A358" s="16"/>
      <c r="B358" s="16"/>
      <c r="C358" s="16"/>
      <c r="D358" s="16" t="s">
        <v>60</v>
      </c>
      <c r="E358" s="16"/>
      <c r="F358" s="16"/>
      <c r="G358" s="16"/>
      <c r="H358" s="16"/>
      <c r="I358" s="37"/>
      <c r="J358" s="16"/>
      <c r="K358" s="16"/>
      <c r="L358" s="16"/>
      <c r="M358" s="16"/>
      <c r="N358" s="16"/>
      <c r="O358" s="43"/>
      <c r="P358" s="16"/>
      <c r="Q358" s="38"/>
      <c r="R358" s="38"/>
      <c r="S358" s="38">
        <v>21000</v>
      </c>
    </row>
    <row r="359" spans="1:19" ht="12.75">
      <c r="A359" s="39"/>
      <c r="B359" s="39"/>
      <c r="C359" s="39"/>
      <c r="D359" s="39" t="s">
        <v>388</v>
      </c>
      <c r="E359" s="39"/>
      <c r="F359" s="39"/>
      <c r="G359" s="39"/>
      <c r="H359" s="39"/>
      <c r="I359" s="40"/>
      <c r="J359" s="39"/>
      <c r="K359" s="39"/>
      <c r="L359" s="39"/>
      <c r="M359" s="39"/>
      <c r="N359" s="39"/>
      <c r="O359" s="45"/>
      <c r="P359" s="39"/>
      <c r="Q359" s="22"/>
      <c r="R359" s="22"/>
      <c r="S359" s="22">
        <f>S358</f>
        <v>21000</v>
      </c>
    </row>
    <row r="360" spans="1:19" ht="12.75">
      <c r="A360" s="16"/>
      <c r="B360" s="16"/>
      <c r="C360" s="16"/>
      <c r="D360" s="16" t="s">
        <v>61</v>
      </c>
      <c r="E360" s="16"/>
      <c r="F360" s="16"/>
      <c r="G360" s="16"/>
      <c r="H360" s="16"/>
      <c r="I360" s="37"/>
      <c r="J360" s="16"/>
      <c r="K360" s="16"/>
      <c r="L360" s="16"/>
      <c r="M360" s="16"/>
      <c r="N360" s="16"/>
      <c r="O360" s="43"/>
      <c r="P360" s="16"/>
      <c r="Q360" s="38"/>
      <c r="R360" s="38"/>
      <c r="S360" s="38">
        <v>5368.77</v>
      </c>
    </row>
    <row r="361" spans="7:19" ht="13.5" thickBot="1">
      <c r="G361" s="39"/>
      <c r="H361" s="39" t="s">
        <v>203</v>
      </c>
      <c r="I361" s="40">
        <v>44895</v>
      </c>
      <c r="J361" s="39" t="s">
        <v>244</v>
      </c>
      <c r="K361" s="39"/>
      <c r="L361" s="39" t="s">
        <v>266</v>
      </c>
      <c r="M361" s="39" t="s">
        <v>291</v>
      </c>
      <c r="N361" s="39" t="s">
        <v>266</v>
      </c>
      <c r="O361" s="44"/>
      <c r="P361" s="39" t="s">
        <v>27</v>
      </c>
      <c r="Q361" s="31">
        <v>2675.56</v>
      </c>
      <c r="R361" s="31"/>
      <c r="S361" s="31">
        <v>2693.21</v>
      </c>
    </row>
    <row r="362" spans="1:19" ht="12.75">
      <c r="A362" s="39"/>
      <c r="B362" s="39"/>
      <c r="C362" s="39"/>
      <c r="D362" s="39" t="s">
        <v>389</v>
      </c>
      <c r="E362" s="39"/>
      <c r="F362" s="39"/>
      <c r="G362" s="39"/>
      <c r="H362" s="39"/>
      <c r="I362" s="40"/>
      <c r="J362" s="39"/>
      <c r="K362" s="39"/>
      <c r="L362" s="39"/>
      <c r="M362" s="39"/>
      <c r="N362" s="39"/>
      <c r="O362" s="45"/>
      <c r="P362" s="39"/>
      <c r="Q362" s="22">
        <f>ROUND(SUM(Q360:Q361),5)</f>
        <v>2675.56</v>
      </c>
      <c r="R362" s="22">
        <f>ROUND(SUM(R360:R361),5)</f>
        <v>0</v>
      </c>
      <c r="S362" s="22">
        <f>S361</f>
        <v>2693.21</v>
      </c>
    </row>
    <row r="363" spans="1:19" ht="12.75">
      <c r="A363" s="16"/>
      <c r="B363" s="16"/>
      <c r="C363" s="16"/>
      <c r="D363" s="16" t="s">
        <v>62</v>
      </c>
      <c r="E363" s="16"/>
      <c r="F363" s="16"/>
      <c r="G363" s="16"/>
      <c r="H363" s="16"/>
      <c r="I363" s="37"/>
      <c r="J363" s="16"/>
      <c r="K363" s="16"/>
      <c r="L363" s="16"/>
      <c r="M363" s="16"/>
      <c r="N363" s="16"/>
      <c r="O363" s="43"/>
      <c r="P363" s="16"/>
      <c r="Q363" s="38"/>
      <c r="R363" s="38"/>
      <c r="S363" s="38">
        <v>296283</v>
      </c>
    </row>
    <row r="364" spans="1:19" ht="13.5" thickBot="1">
      <c r="A364" s="39"/>
      <c r="B364" s="39"/>
      <c r="C364" s="39"/>
      <c r="D364" s="39" t="s">
        <v>390</v>
      </c>
      <c r="E364" s="39"/>
      <c r="F364" s="39"/>
      <c r="G364" s="39"/>
      <c r="H364" s="39"/>
      <c r="I364" s="40"/>
      <c r="J364" s="39"/>
      <c r="K364" s="39"/>
      <c r="L364" s="39"/>
      <c r="M364" s="39"/>
      <c r="N364" s="39"/>
      <c r="O364" s="45"/>
      <c r="P364" s="39"/>
      <c r="Q364" s="23"/>
      <c r="R364" s="23"/>
      <c r="S364" s="23">
        <f>S363</f>
        <v>296283</v>
      </c>
    </row>
    <row r="365" spans="1:19" ht="13.5" thickBot="1">
      <c r="A365" s="39"/>
      <c r="B365" s="39"/>
      <c r="C365" s="39" t="s">
        <v>331</v>
      </c>
      <c r="D365" s="39"/>
      <c r="E365" s="39"/>
      <c r="F365" s="39"/>
      <c r="G365" s="39"/>
      <c r="H365" s="39"/>
      <c r="I365" s="40"/>
      <c r="J365" s="39"/>
      <c r="K365" s="39"/>
      <c r="L365" s="39"/>
      <c r="M365" s="39"/>
      <c r="N365" s="39"/>
      <c r="O365" s="45"/>
      <c r="P365" s="39"/>
      <c r="Q365" s="32">
        <f>ROUND(Q350+Q352+Q354+Q357+Q359+Q362+Q364,5)</f>
        <v>3386.86</v>
      </c>
      <c r="R365" s="32">
        <f>ROUND(R350+R352+R354+R357+R359+R362+R364,5)</f>
        <v>0</v>
      </c>
      <c r="S365" s="32">
        <f>ROUND(S350+S352+S354+S357+S359+S362+S364,5)</f>
        <v>387467.3</v>
      </c>
    </row>
    <row r="366" spans="1:19" ht="12.75">
      <c r="A366" s="39"/>
      <c r="B366" s="39" t="s">
        <v>332</v>
      </c>
      <c r="C366" s="39"/>
      <c r="D366" s="39"/>
      <c r="E366" s="39"/>
      <c r="F366" s="39"/>
      <c r="G366" s="39"/>
      <c r="H366" s="39"/>
      <c r="I366" s="40"/>
      <c r="J366" s="39"/>
      <c r="K366" s="39"/>
      <c r="L366" s="39"/>
      <c r="M366" s="39"/>
      <c r="N366" s="39"/>
      <c r="O366" s="45"/>
      <c r="P366" s="39"/>
      <c r="Q366" s="22">
        <f>ROUND(Q346+Q365,5)</f>
        <v>35160.45</v>
      </c>
      <c r="R366" s="22">
        <f>ROUND(R346+R365,5)</f>
        <v>46936.83</v>
      </c>
      <c r="S366" s="22">
        <f>ROUND(S346+S365,5)</f>
        <v>451192.78</v>
      </c>
    </row>
    <row r="367" spans="1:19" ht="12.75">
      <c r="A367" s="16"/>
      <c r="B367" s="16" t="s">
        <v>333</v>
      </c>
      <c r="C367" s="16"/>
      <c r="D367" s="16"/>
      <c r="E367" s="16"/>
      <c r="F367" s="16"/>
      <c r="G367" s="16"/>
      <c r="H367" s="16"/>
      <c r="I367" s="37"/>
      <c r="J367" s="16"/>
      <c r="K367" s="16"/>
      <c r="L367" s="16"/>
      <c r="M367" s="16"/>
      <c r="N367" s="16"/>
      <c r="O367" s="43"/>
      <c r="P367" s="16"/>
      <c r="Q367" s="38"/>
      <c r="R367" s="38"/>
      <c r="S367" s="38">
        <v>184397.68</v>
      </c>
    </row>
    <row r="368" spans="1:19" ht="12.75">
      <c r="A368" s="16"/>
      <c r="B368" s="16"/>
      <c r="C368" s="16" t="s">
        <v>63</v>
      </c>
      <c r="D368" s="16"/>
      <c r="E368" s="16"/>
      <c r="F368" s="16"/>
      <c r="G368" s="16"/>
      <c r="H368" s="16"/>
      <c r="I368" s="37"/>
      <c r="J368" s="16"/>
      <c r="K368" s="16"/>
      <c r="L368" s="16"/>
      <c r="M368" s="16"/>
      <c r="N368" s="16"/>
      <c r="O368" s="43"/>
      <c r="P368" s="16"/>
      <c r="Q368" s="38"/>
      <c r="R368" s="38"/>
      <c r="S368" s="38">
        <v>38773.75</v>
      </c>
    </row>
    <row r="369" spans="1:19" ht="12.75">
      <c r="A369" s="39"/>
      <c r="B369" s="39"/>
      <c r="C369" s="39" t="s">
        <v>391</v>
      </c>
      <c r="D369" s="39"/>
      <c r="E369" s="39"/>
      <c r="F369" s="39"/>
      <c r="G369" s="39"/>
      <c r="H369" s="39"/>
      <c r="I369" s="40"/>
      <c r="J369" s="39"/>
      <c r="K369" s="39"/>
      <c r="L369" s="39"/>
      <c r="M369" s="39"/>
      <c r="N369" s="39"/>
      <c r="O369" s="45"/>
      <c r="P369" s="39"/>
      <c r="Q369" s="22"/>
      <c r="R369" s="22"/>
      <c r="S369" s="22">
        <f>S368</f>
        <v>38773.75</v>
      </c>
    </row>
    <row r="370" spans="1:19" ht="12.75">
      <c r="A370" s="16"/>
      <c r="B370" s="16"/>
      <c r="C370" s="16" t="s">
        <v>64</v>
      </c>
      <c r="D370" s="16"/>
      <c r="E370" s="16"/>
      <c r="F370" s="16"/>
      <c r="G370" s="16"/>
      <c r="H370" s="16"/>
      <c r="I370" s="37"/>
      <c r="J370" s="16"/>
      <c r="K370" s="16"/>
      <c r="L370" s="16"/>
      <c r="M370" s="16"/>
      <c r="N370" s="16"/>
      <c r="O370" s="43"/>
      <c r="P370" s="16"/>
      <c r="Q370" s="38"/>
      <c r="R370" s="38"/>
      <c r="S370" s="38">
        <v>500</v>
      </c>
    </row>
    <row r="371" spans="1:19" ht="12.75">
      <c r="A371" s="39"/>
      <c r="B371" s="39"/>
      <c r="C371" s="39" t="s">
        <v>392</v>
      </c>
      <c r="D371" s="39"/>
      <c r="E371" s="39"/>
      <c r="F371" s="39"/>
      <c r="G371" s="39"/>
      <c r="H371" s="39"/>
      <c r="I371" s="40"/>
      <c r="J371" s="39"/>
      <c r="K371" s="39"/>
      <c r="L371" s="39"/>
      <c r="M371" s="39"/>
      <c r="N371" s="39"/>
      <c r="O371" s="45"/>
      <c r="P371" s="39"/>
      <c r="Q371" s="22"/>
      <c r="R371" s="22"/>
      <c r="S371" s="22">
        <f>S370</f>
        <v>500</v>
      </c>
    </row>
    <row r="372" spans="1:19" ht="12.75">
      <c r="A372" s="16"/>
      <c r="B372" s="16"/>
      <c r="C372" s="16" t="s">
        <v>393</v>
      </c>
      <c r="D372" s="16"/>
      <c r="E372" s="16"/>
      <c r="F372" s="16"/>
      <c r="G372" s="16"/>
      <c r="H372" s="16"/>
      <c r="I372" s="37"/>
      <c r="J372" s="16"/>
      <c r="K372" s="16"/>
      <c r="L372" s="16"/>
      <c r="M372" s="16"/>
      <c r="N372" s="16"/>
      <c r="O372" s="43"/>
      <c r="P372" s="16"/>
      <c r="Q372" s="38"/>
      <c r="R372" s="38"/>
      <c r="S372" s="38">
        <v>0</v>
      </c>
    </row>
    <row r="373" spans="1:19" ht="12.75">
      <c r="A373" s="39"/>
      <c r="B373" s="39"/>
      <c r="C373" s="39" t="s">
        <v>394</v>
      </c>
      <c r="D373" s="39"/>
      <c r="E373" s="39"/>
      <c r="F373" s="39"/>
      <c r="G373" s="39"/>
      <c r="H373" s="39"/>
      <c r="I373" s="40"/>
      <c r="J373" s="39"/>
      <c r="K373" s="39"/>
      <c r="L373" s="39"/>
      <c r="M373" s="39"/>
      <c r="N373" s="39"/>
      <c r="O373" s="45"/>
      <c r="P373" s="39"/>
      <c r="Q373" s="22"/>
      <c r="R373" s="22"/>
      <c r="S373" s="22">
        <f>S372</f>
        <v>0</v>
      </c>
    </row>
    <row r="374" spans="1:19" ht="12.75">
      <c r="A374" s="16"/>
      <c r="B374" s="16"/>
      <c r="C374" s="16" t="s">
        <v>65</v>
      </c>
      <c r="D374" s="16"/>
      <c r="E374" s="16"/>
      <c r="F374" s="16"/>
      <c r="G374" s="16"/>
      <c r="H374" s="16"/>
      <c r="I374" s="37"/>
      <c r="J374" s="16"/>
      <c r="K374" s="16"/>
      <c r="L374" s="16"/>
      <c r="M374" s="16"/>
      <c r="N374" s="16"/>
      <c r="O374" s="43"/>
      <c r="P374" s="16"/>
      <c r="Q374" s="38"/>
      <c r="R374" s="38"/>
      <c r="S374" s="38">
        <v>61756.76</v>
      </c>
    </row>
    <row r="375" spans="1:19" ht="12.75">
      <c r="A375" s="39"/>
      <c r="B375" s="39"/>
      <c r="C375" s="39" t="s">
        <v>395</v>
      </c>
      <c r="D375" s="39"/>
      <c r="E375" s="39"/>
      <c r="F375" s="39"/>
      <c r="G375" s="39"/>
      <c r="H375" s="39"/>
      <c r="I375" s="40"/>
      <c r="J375" s="39"/>
      <c r="K375" s="39"/>
      <c r="L375" s="39"/>
      <c r="M375" s="39"/>
      <c r="N375" s="39"/>
      <c r="O375" s="45"/>
      <c r="P375" s="39"/>
      <c r="Q375" s="22"/>
      <c r="R375" s="22"/>
      <c r="S375" s="22">
        <v>61756.76</v>
      </c>
    </row>
    <row r="376" spans="1:19" ht="12.75">
      <c r="A376" s="16"/>
      <c r="B376" s="16"/>
      <c r="C376" s="16" t="s">
        <v>161</v>
      </c>
      <c r="D376" s="16"/>
      <c r="E376" s="16"/>
      <c r="F376" s="16"/>
      <c r="G376" s="16"/>
      <c r="H376" s="16"/>
      <c r="I376" s="37"/>
      <c r="J376" s="16"/>
      <c r="K376" s="16"/>
      <c r="L376" s="16"/>
      <c r="M376" s="16"/>
      <c r="N376" s="16"/>
      <c r="O376" s="43"/>
      <c r="P376" s="16"/>
      <c r="Q376" s="38"/>
      <c r="R376" s="38"/>
      <c r="S376" s="38">
        <v>83367.17</v>
      </c>
    </row>
    <row r="377" spans="1:19" ht="13.5" thickBot="1">
      <c r="A377" s="39"/>
      <c r="B377" s="39"/>
      <c r="C377" s="39" t="s">
        <v>396</v>
      </c>
      <c r="D377" s="39"/>
      <c r="E377" s="39"/>
      <c r="F377" s="39"/>
      <c r="G377" s="39"/>
      <c r="H377" s="39"/>
      <c r="I377" s="40"/>
      <c r="J377" s="39"/>
      <c r="K377" s="39"/>
      <c r="L377" s="39"/>
      <c r="M377" s="39"/>
      <c r="N377" s="39"/>
      <c r="O377" s="45"/>
      <c r="P377" s="39"/>
      <c r="Q377" s="23">
        <v>51417.8</v>
      </c>
      <c r="R377" s="23">
        <v>67925.79</v>
      </c>
      <c r="S377" s="23">
        <v>99875.16</v>
      </c>
    </row>
    <row r="378" spans="1:19" ht="13.5" thickBot="1">
      <c r="A378" s="39"/>
      <c r="B378" s="39" t="s">
        <v>334</v>
      </c>
      <c r="C378" s="39"/>
      <c r="D378" s="39"/>
      <c r="E378" s="39"/>
      <c r="F378" s="39"/>
      <c r="G378" s="39"/>
      <c r="H378" s="39"/>
      <c r="I378" s="40"/>
      <c r="J378" s="39"/>
      <c r="K378" s="39"/>
      <c r="L378" s="39"/>
      <c r="M378" s="39"/>
      <c r="N378" s="39"/>
      <c r="O378" s="45"/>
      <c r="P378" s="39"/>
      <c r="Q378" s="33">
        <f>ROUND(Q369+Q371+Q373+Q375+Q377,5)</f>
        <v>51417.8</v>
      </c>
      <c r="R378" s="33">
        <f>ROUND(R369+R371+R373+R375+R377,5)</f>
        <v>67925.79</v>
      </c>
      <c r="S378" s="33">
        <f>ROUND(S369+S371+S373+S375+S377,5)</f>
        <v>200905.67</v>
      </c>
    </row>
    <row r="379" spans="1:19" s="25" customFormat="1" ht="12" thickBot="1">
      <c r="A379" s="16" t="s">
        <v>335</v>
      </c>
      <c r="B379" s="16"/>
      <c r="C379" s="16"/>
      <c r="D379" s="16"/>
      <c r="E379" s="16"/>
      <c r="F379" s="16"/>
      <c r="G379" s="16"/>
      <c r="H379" s="16"/>
      <c r="I379" s="37"/>
      <c r="J379" s="16"/>
      <c r="K379" s="16"/>
      <c r="L379" s="16"/>
      <c r="M379" s="16"/>
      <c r="N379" s="16"/>
      <c r="O379" s="43"/>
      <c r="P379" s="16"/>
      <c r="Q379" s="24">
        <f>ROUND(Q366+Q378,5)</f>
        <v>86578.25</v>
      </c>
      <c r="R379" s="24">
        <f>ROUND(R366+R378,5)</f>
        <v>114862.62</v>
      </c>
      <c r="S379" s="24">
        <f>ROUND(S366+S378,5)</f>
        <v>652098.45</v>
      </c>
    </row>
    <row r="380" ht="13.5" thickTop="1"/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theme="3"/>
  </sheetPr>
  <dimension ref="A1:H65"/>
  <sheetViews>
    <sheetView zoomScalePageLayoutView="0" workbookViewId="0" topLeftCell="A1">
      <pane xSplit="7" ySplit="4" topLeftCell="H14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18" sqref="G18"/>
    </sheetView>
  </sheetViews>
  <sheetFormatPr defaultColWidth="8.75390625" defaultRowHeight="12.75"/>
  <cols>
    <col min="1" max="6" width="2.875" style="16" customWidth="1"/>
    <col min="7" max="7" width="20.625" style="16" customWidth="1"/>
    <col min="8" max="8" width="11.125" style="15" bestFit="1" customWidth="1"/>
  </cols>
  <sheetData>
    <row r="1" spans="1:8" ht="15.75">
      <c r="A1" s="17" t="s">
        <v>497</v>
      </c>
      <c r="H1" s="26" t="s">
        <v>496</v>
      </c>
    </row>
    <row r="2" spans="1:8" ht="18">
      <c r="A2" s="18" t="s">
        <v>105</v>
      </c>
      <c r="H2" s="27">
        <v>45275</v>
      </c>
    </row>
    <row r="3" spans="1:8" ht="12.75">
      <c r="A3" s="19" t="s">
        <v>498</v>
      </c>
      <c r="H3" s="26" t="s">
        <v>22</v>
      </c>
    </row>
    <row r="4" spans="1:8" s="30" customFormat="1" ht="13.5" thickBot="1">
      <c r="A4" s="28"/>
      <c r="B4" s="28"/>
      <c r="C4" s="28"/>
      <c r="D4" s="28"/>
      <c r="E4" s="28"/>
      <c r="F4" s="28"/>
      <c r="G4" s="28"/>
      <c r="H4" s="34" t="s">
        <v>499</v>
      </c>
    </row>
    <row r="5" spans="2:8" ht="13.5" thickTop="1">
      <c r="B5" s="16" t="s">
        <v>108</v>
      </c>
      <c r="H5" s="22"/>
    </row>
    <row r="6" spans="4:8" ht="12.75">
      <c r="D6" s="16" t="s">
        <v>109</v>
      </c>
      <c r="H6" s="22"/>
    </row>
    <row r="7" spans="5:8" ht="12.75">
      <c r="E7" s="16" t="s">
        <v>500</v>
      </c>
      <c r="H7" s="22">
        <v>-11.98</v>
      </c>
    </row>
    <row r="8" spans="5:8" ht="12.75">
      <c r="E8" s="16" t="s">
        <v>501</v>
      </c>
      <c r="H8" s="22"/>
    </row>
    <row r="9" spans="6:8" ht="12.75">
      <c r="F9" s="16" t="s">
        <v>502</v>
      </c>
      <c r="H9" s="22">
        <v>330</v>
      </c>
    </row>
    <row r="10" spans="6:8" ht="12.75">
      <c r="F10" s="16" t="s">
        <v>503</v>
      </c>
      <c r="H10" s="22"/>
    </row>
    <row r="11" spans="7:8" ht="12.75">
      <c r="G11" s="16" t="s">
        <v>504</v>
      </c>
      <c r="H11" s="22">
        <v>11.25</v>
      </c>
    </row>
    <row r="12" spans="7:8" ht="12.75">
      <c r="G12" s="16" t="s">
        <v>505</v>
      </c>
      <c r="H12" s="22">
        <v>470</v>
      </c>
    </row>
    <row r="13" spans="7:8" ht="12.75">
      <c r="G13" s="16" t="s">
        <v>506</v>
      </c>
      <c r="H13" s="22">
        <v>5279.49</v>
      </c>
    </row>
    <row r="14" spans="7:8" ht="12.75">
      <c r="G14" s="16" t="s">
        <v>507</v>
      </c>
      <c r="H14" s="22">
        <v>5290</v>
      </c>
    </row>
    <row r="15" spans="7:8" ht="13.5" thickBot="1">
      <c r="G15" s="16" t="s">
        <v>508</v>
      </c>
      <c r="H15" s="31">
        <v>4328.95</v>
      </c>
    </row>
    <row r="16" spans="6:8" ht="12.75">
      <c r="F16" s="16" t="s">
        <v>509</v>
      </c>
      <c r="H16" s="22">
        <f>ROUND(SUM(H10:H15),5)</f>
        <v>15379.69</v>
      </c>
    </row>
    <row r="17" spans="6:8" ht="12.75">
      <c r="F17" s="16" t="s">
        <v>510</v>
      </c>
      <c r="H17" s="22"/>
    </row>
    <row r="18" spans="7:8" ht="12.75">
      <c r="G18" s="46" t="s">
        <v>511</v>
      </c>
      <c r="H18" s="36">
        <v>17950</v>
      </c>
    </row>
    <row r="19" spans="7:8" ht="13.5" thickBot="1">
      <c r="G19" s="16" t="s">
        <v>512</v>
      </c>
      <c r="H19" s="23">
        <v>1585</v>
      </c>
    </row>
    <row r="20" spans="6:8" ht="13.5" thickBot="1">
      <c r="F20" s="16" t="s">
        <v>513</v>
      </c>
      <c r="H20" s="32">
        <f>ROUND(SUM(H17:H19),5)</f>
        <v>19535</v>
      </c>
    </row>
    <row r="21" spans="5:8" ht="12.75">
      <c r="E21" s="16" t="s">
        <v>514</v>
      </c>
      <c r="H21" s="22">
        <f>ROUND(SUM(H8:H9)+H16+H20,5)</f>
        <v>35244.69</v>
      </c>
    </row>
    <row r="22" spans="5:8" ht="12.75">
      <c r="E22" s="16" t="s">
        <v>515</v>
      </c>
      <c r="H22" s="22">
        <v>401.57</v>
      </c>
    </row>
    <row r="23" spans="5:8" ht="13.5" thickBot="1">
      <c r="E23" s="16" t="s">
        <v>516</v>
      </c>
      <c r="H23" s="31">
        <v>2413</v>
      </c>
    </row>
    <row r="24" spans="4:8" ht="12.75">
      <c r="D24" s="16" t="s">
        <v>117</v>
      </c>
      <c r="H24" s="22">
        <f>ROUND(SUM(H6:H7)+SUM(H21:H23),5)</f>
        <v>38047.28</v>
      </c>
    </row>
    <row r="25" spans="4:8" ht="12.75">
      <c r="D25" s="16" t="s">
        <v>118</v>
      </c>
      <c r="H25" s="22"/>
    </row>
    <row r="26" spans="5:8" ht="13.5" thickBot="1">
      <c r="E26" s="16" t="s">
        <v>118</v>
      </c>
      <c r="H26" s="23">
        <v>4556.73</v>
      </c>
    </row>
    <row r="27" spans="4:8" ht="13.5" thickBot="1">
      <c r="D27" s="16" t="s">
        <v>126</v>
      </c>
      <c r="H27" s="32">
        <f>ROUND(SUM(H25:H26),5)</f>
        <v>4556.73</v>
      </c>
    </row>
    <row r="28" spans="3:8" ht="12.75">
      <c r="C28" s="16" t="s">
        <v>127</v>
      </c>
      <c r="H28" s="22">
        <f>ROUND(H24-H27,5)</f>
        <v>33490.55</v>
      </c>
    </row>
    <row r="29" spans="4:8" ht="12.75">
      <c r="D29" s="16" t="s">
        <v>128</v>
      </c>
      <c r="H29" s="22"/>
    </row>
    <row r="30" spans="5:8" ht="12.75">
      <c r="E30" s="16" t="s">
        <v>517</v>
      </c>
      <c r="H30" s="22">
        <v>107422.5</v>
      </c>
    </row>
    <row r="31" spans="5:8" ht="12.75">
      <c r="E31" s="16" t="s">
        <v>518</v>
      </c>
      <c r="H31" s="22"/>
    </row>
    <row r="32" spans="6:8" ht="13.5" thickBot="1">
      <c r="F32" s="16" t="s">
        <v>519</v>
      </c>
      <c r="H32" s="31">
        <v>1256.49</v>
      </c>
    </row>
    <row r="33" spans="5:8" ht="12.75">
      <c r="E33" s="16" t="s">
        <v>520</v>
      </c>
      <c r="H33" s="22">
        <f>ROUND(SUM(H31:H32),5)</f>
        <v>1256.49</v>
      </c>
    </row>
    <row r="34" spans="5:8" ht="12.75">
      <c r="E34" s="16" t="s">
        <v>521</v>
      </c>
      <c r="H34" s="22">
        <v>306</v>
      </c>
    </row>
    <row r="35" spans="5:8" ht="12.75">
      <c r="E35" s="16" t="s">
        <v>522</v>
      </c>
      <c r="H35" s="22">
        <v>160</v>
      </c>
    </row>
    <row r="36" spans="5:8" ht="12.75">
      <c r="E36" s="16" t="s">
        <v>523</v>
      </c>
      <c r="H36" s="22">
        <v>575</v>
      </c>
    </row>
    <row r="37" spans="5:8" ht="12.75">
      <c r="E37" s="16" t="s">
        <v>524</v>
      </c>
      <c r="H37" s="22">
        <v>500</v>
      </c>
    </row>
    <row r="38" spans="5:8" ht="12.75">
      <c r="E38" s="16" t="s">
        <v>525</v>
      </c>
      <c r="H38" s="22">
        <v>1234.62</v>
      </c>
    </row>
    <row r="39" spans="5:8" ht="12.75">
      <c r="E39" s="16" t="s">
        <v>526</v>
      </c>
      <c r="H39" s="22"/>
    </row>
    <row r="40" spans="6:8" ht="12.75">
      <c r="F40" s="16" t="s">
        <v>527</v>
      </c>
      <c r="H40" s="22">
        <v>48.9</v>
      </c>
    </row>
    <row r="41" spans="6:8" ht="12.75">
      <c r="F41" s="16" t="s">
        <v>503</v>
      </c>
      <c r="H41" s="22"/>
    </row>
    <row r="42" spans="7:8" ht="12.75">
      <c r="G42" s="16" t="s">
        <v>528</v>
      </c>
      <c r="H42" s="22">
        <v>1540</v>
      </c>
    </row>
    <row r="43" spans="7:8" ht="12.75">
      <c r="G43" s="16" t="s">
        <v>529</v>
      </c>
      <c r="H43" s="22">
        <v>249</v>
      </c>
    </row>
    <row r="44" spans="7:8" ht="13.5" thickBot="1">
      <c r="G44" s="16" t="s">
        <v>530</v>
      </c>
      <c r="H44" s="23">
        <v>0</v>
      </c>
    </row>
    <row r="45" spans="6:8" ht="13.5" thickBot="1">
      <c r="F45" s="16" t="s">
        <v>509</v>
      </c>
      <c r="H45" s="32">
        <f>ROUND(SUM(H41:H44),5)</f>
        <v>1789</v>
      </c>
    </row>
    <row r="46" spans="5:8" ht="12.75">
      <c r="E46" s="16" t="s">
        <v>531</v>
      </c>
      <c r="H46" s="22">
        <f>ROUND(SUM(H39:H40)+H45,5)</f>
        <v>1837.9</v>
      </c>
    </row>
    <row r="47" spans="5:8" ht="12.75">
      <c r="E47" s="16" t="s">
        <v>532</v>
      </c>
      <c r="H47" s="22">
        <v>0</v>
      </c>
    </row>
    <row r="48" spans="5:8" ht="12.75">
      <c r="E48" s="16" t="s">
        <v>533</v>
      </c>
      <c r="H48" s="22">
        <v>847</v>
      </c>
    </row>
    <row r="49" spans="5:8" ht="12.75">
      <c r="E49" s="16" t="s">
        <v>534</v>
      </c>
      <c r="H49" s="22">
        <v>295.87</v>
      </c>
    </row>
    <row r="50" spans="5:8" ht="12.75">
      <c r="E50" s="16" t="s">
        <v>535</v>
      </c>
      <c r="H50" s="22"/>
    </row>
    <row r="51" spans="6:8" ht="13.5" thickBot="1">
      <c r="F51" s="16" t="s">
        <v>536</v>
      </c>
      <c r="H51" s="31">
        <v>75</v>
      </c>
    </row>
    <row r="52" spans="5:8" ht="12.75">
      <c r="E52" s="16" t="s">
        <v>537</v>
      </c>
      <c r="H52" s="22">
        <f>ROUND(SUM(H50:H51),5)</f>
        <v>75</v>
      </c>
    </row>
    <row r="53" spans="5:8" ht="12.75">
      <c r="E53" s="16" t="s">
        <v>538</v>
      </c>
      <c r="H53" s="22"/>
    </row>
    <row r="54" spans="6:8" ht="12.75">
      <c r="F54" s="16" t="s">
        <v>539</v>
      </c>
      <c r="H54" s="22">
        <v>1604.62</v>
      </c>
    </row>
    <row r="55" spans="6:8" ht="12.75">
      <c r="F55" s="16" t="s">
        <v>540</v>
      </c>
      <c r="H55" s="22">
        <v>705.66</v>
      </c>
    </row>
    <row r="56" spans="6:8" ht="13.5" thickBot="1">
      <c r="F56" s="16" t="s">
        <v>541</v>
      </c>
      <c r="H56" s="23">
        <v>436.61</v>
      </c>
    </row>
    <row r="57" spans="5:8" ht="13.5" thickBot="1">
      <c r="E57" s="16" t="s">
        <v>542</v>
      </c>
      <c r="H57" s="33">
        <f>ROUND(SUM(H53:H56),5)</f>
        <v>2746.89</v>
      </c>
    </row>
    <row r="58" spans="4:8" ht="13.5" thickBot="1">
      <c r="D58" s="16" t="s">
        <v>155</v>
      </c>
      <c r="H58" s="32">
        <f>ROUND(SUM(H29:H30)+SUM(H33:H38)+SUM(H46:H49)+H52+H57,5)</f>
        <v>117257.27</v>
      </c>
    </row>
    <row r="59" spans="2:8" ht="12.75">
      <c r="B59" s="16" t="s">
        <v>156</v>
      </c>
      <c r="H59" s="22">
        <f>ROUND(H5+H28-H58,5)</f>
        <v>-83766.72</v>
      </c>
    </row>
    <row r="60" spans="2:8" ht="12.75">
      <c r="B60" s="16" t="s">
        <v>157</v>
      </c>
      <c r="H60" s="22"/>
    </row>
    <row r="61" spans="3:8" ht="12.75">
      <c r="C61" s="16" t="s">
        <v>158</v>
      </c>
      <c r="H61" s="22"/>
    </row>
    <row r="62" spans="4:8" ht="13.5" thickBot="1">
      <c r="D62" s="16" t="s">
        <v>543</v>
      </c>
      <c r="H62" s="23">
        <v>6.58</v>
      </c>
    </row>
    <row r="63" spans="3:8" ht="13.5" thickBot="1">
      <c r="C63" s="16" t="s">
        <v>159</v>
      </c>
      <c r="H63" s="33">
        <f>ROUND(SUM(H61:H62),5)</f>
        <v>6.58</v>
      </c>
    </row>
    <row r="64" spans="2:8" ht="13.5" thickBot="1">
      <c r="B64" s="16" t="s">
        <v>160</v>
      </c>
      <c r="H64" s="33">
        <f>ROUND(H60+H63,5)</f>
        <v>6.58</v>
      </c>
    </row>
    <row r="65" spans="1:8" s="25" customFormat="1" ht="12" thickBot="1">
      <c r="A65" s="16" t="s">
        <v>161</v>
      </c>
      <c r="B65" s="16"/>
      <c r="C65" s="16"/>
      <c r="D65" s="16"/>
      <c r="E65" s="16"/>
      <c r="F65" s="16"/>
      <c r="G65" s="16"/>
      <c r="H65" s="24">
        <f>ROUND(H59+H64,5)</f>
        <v>-83760.14</v>
      </c>
    </row>
    <row r="66" ht="13.5" thickTop="1"/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1">
    <tabColor theme="3"/>
  </sheetPr>
  <dimension ref="A1:T454"/>
  <sheetViews>
    <sheetView zoomScalePageLayoutView="0" workbookViewId="0" topLeftCell="A1">
      <pane xSplit="7" ySplit="4" topLeftCell="N113" activePane="bottomRight" state="frozen"/>
      <selection pane="topLeft" activeCell="A1" sqref="A1"/>
      <selection pane="topRight" activeCell="H1" sqref="H1"/>
      <selection pane="bottomLeft" activeCell="A5" sqref="A5"/>
      <selection pane="bottomRight" activeCell="T119" sqref="T119"/>
    </sheetView>
  </sheetViews>
  <sheetFormatPr defaultColWidth="8.75390625" defaultRowHeight="12.75"/>
  <cols>
    <col min="1" max="6" width="2.875" style="15" customWidth="1"/>
    <col min="7" max="7" width="21.50390625" style="15" customWidth="1"/>
    <col min="8" max="8" width="2.125" style="15" customWidth="1"/>
    <col min="9" max="9" width="12.375" style="15" bestFit="1" customWidth="1"/>
    <col min="10" max="10" width="7.625" style="15" bestFit="1" customWidth="1"/>
    <col min="11" max="11" width="8.25390625" style="15" bestFit="1" customWidth="1"/>
    <col min="12" max="12" width="3.125" style="15" bestFit="1" customWidth="1"/>
    <col min="13" max="13" width="27.25390625" style="15" bestFit="1" customWidth="1"/>
    <col min="14" max="14" width="28.125" style="15" bestFit="1" customWidth="1"/>
    <col min="15" max="15" width="8.625" style="15" bestFit="1" customWidth="1"/>
    <col min="16" max="16" width="2.875" style="15" bestFit="1" customWidth="1"/>
    <col min="17" max="17" width="16.75390625" style="15" bestFit="1" customWidth="1"/>
    <col min="18" max="18" width="7.625" style="15" bestFit="1" customWidth="1"/>
    <col min="19" max="19" width="6.875" style="15" bestFit="1" customWidth="1"/>
    <col min="20" max="20" width="10.125" style="15" bestFit="1" customWidth="1"/>
  </cols>
  <sheetData>
    <row r="1" spans="1:20" ht="15.75">
      <c r="A1" s="17" t="s">
        <v>497</v>
      </c>
      <c r="T1" s="26" t="s">
        <v>544</v>
      </c>
    </row>
    <row r="2" spans="1:20" ht="18">
      <c r="A2" s="18" t="s">
        <v>10</v>
      </c>
      <c r="T2" s="27">
        <v>45275</v>
      </c>
    </row>
    <row r="3" spans="1:20" ht="12.75">
      <c r="A3" s="19" t="s">
        <v>498</v>
      </c>
      <c r="T3" s="26" t="s">
        <v>22</v>
      </c>
    </row>
    <row r="4" spans="1:20" s="30" customFormat="1" ht="13.5" thickBot="1">
      <c r="A4" s="42"/>
      <c r="B4" s="42"/>
      <c r="C4" s="42"/>
      <c r="D4" s="42"/>
      <c r="E4" s="42"/>
      <c r="F4" s="42"/>
      <c r="G4" s="42"/>
      <c r="H4" s="42"/>
      <c r="I4" s="34" t="s">
        <v>163</v>
      </c>
      <c r="J4" s="34" t="s">
        <v>164</v>
      </c>
      <c r="K4" s="34" t="s">
        <v>165</v>
      </c>
      <c r="L4" s="34" t="s">
        <v>166</v>
      </c>
      <c r="M4" s="34" t="s">
        <v>167</v>
      </c>
      <c r="N4" s="34" t="s">
        <v>168</v>
      </c>
      <c r="O4" s="34" t="s">
        <v>169</v>
      </c>
      <c r="P4" s="34" t="s">
        <v>170</v>
      </c>
      <c r="Q4" s="34" t="s">
        <v>171</v>
      </c>
      <c r="R4" s="34" t="s">
        <v>25</v>
      </c>
      <c r="S4" s="34" t="s">
        <v>26</v>
      </c>
      <c r="T4" s="34" t="s">
        <v>172</v>
      </c>
    </row>
    <row r="5" spans="1:20" ht="13.5" thickTop="1">
      <c r="A5" s="16"/>
      <c r="B5" s="16" t="s">
        <v>108</v>
      </c>
      <c r="C5" s="16"/>
      <c r="D5" s="16"/>
      <c r="E5" s="16"/>
      <c r="F5" s="16"/>
      <c r="G5" s="16"/>
      <c r="H5" s="16"/>
      <c r="I5" s="16"/>
      <c r="J5" s="37"/>
      <c r="K5" s="16"/>
      <c r="L5" s="43"/>
      <c r="M5" s="16"/>
      <c r="N5" s="16"/>
      <c r="O5" s="16"/>
      <c r="P5" s="16"/>
      <c r="Q5" s="16"/>
      <c r="R5" s="38"/>
      <c r="S5" s="38"/>
      <c r="T5" s="38"/>
    </row>
    <row r="6" spans="1:20" ht="12.75">
      <c r="A6" s="16"/>
      <c r="B6" s="16"/>
      <c r="C6" s="16"/>
      <c r="D6" s="16" t="s">
        <v>109</v>
      </c>
      <c r="E6" s="16"/>
      <c r="F6" s="16"/>
      <c r="G6" s="16"/>
      <c r="H6" s="16"/>
      <c r="I6" s="16"/>
      <c r="J6" s="37"/>
      <c r="K6" s="16"/>
      <c r="L6" s="43"/>
      <c r="M6" s="16"/>
      <c r="N6" s="16"/>
      <c r="O6" s="16"/>
      <c r="P6" s="16"/>
      <c r="Q6" s="16"/>
      <c r="R6" s="38"/>
      <c r="S6" s="38"/>
      <c r="T6" s="38"/>
    </row>
    <row r="7" spans="1:20" ht="12.75">
      <c r="A7" s="16"/>
      <c r="B7" s="16"/>
      <c r="C7" s="16"/>
      <c r="D7" s="16"/>
      <c r="E7" s="16" t="s">
        <v>500</v>
      </c>
      <c r="F7" s="16"/>
      <c r="G7" s="16"/>
      <c r="H7" s="16"/>
      <c r="I7" s="16"/>
      <c r="J7" s="37"/>
      <c r="K7" s="16"/>
      <c r="L7" s="43"/>
      <c r="M7" s="16"/>
      <c r="N7" s="16"/>
      <c r="O7" s="16"/>
      <c r="P7" s="16"/>
      <c r="Q7" s="16"/>
      <c r="R7" s="38"/>
      <c r="S7" s="38"/>
      <c r="T7" s="38"/>
    </row>
    <row r="8" spans="8:20" ht="13.5" thickBot="1">
      <c r="H8" s="39"/>
      <c r="I8" s="39" t="s">
        <v>200</v>
      </c>
      <c r="J8" s="40">
        <v>45082</v>
      </c>
      <c r="K8" s="39" t="s">
        <v>576</v>
      </c>
      <c r="L8" s="45"/>
      <c r="M8" s="39" t="s">
        <v>663</v>
      </c>
      <c r="N8" s="39" t="s">
        <v>701</v>
      </c>
      <c r="O8" s="39" t="s">
        <v>744</v>
      </c>
      <c r="P8" s="41"/>
      <c r="Q8" s="39" t="s">
        <v>302</v>
      </c>
      <c r="R8" s="31">
        <v>11.98</v>
      </c>
      <c r="S8" s="31"/>
      <c r="T8" s="31">
        <v>-11.98</v>
      </c>
    </row>
    <row r="9" spans="1:20" ht="12.75">
      <c r="A9" s="39"/>
      <c r="B9" s="39"/>
      <c r="C9" s="39"/>
      <c r="D9" s="39"/>
      <c r="E9" s="39" t="s">
        <v>545</v>
      </c>
      <c r="F9" s="39"/>
      <c r="G9" s="39"/>
      <c r="H9" s="39"/>
      <c r="I9" s="39"/>
      <c r="J9" s="40"/>
      <c r="K9" s="39"/>
      <c r="L9" s="45"/>
      <c r="M9" s="39"/>
      <c r="N9" s="39"/>
      <c r="O9" s="39"/>
      <c r="P9" s="39"/>
      <c r="Q9" s="39"/>
      <c r="R9" s="22">
        <f>ROUND(SUM(R7:R8),5)</f>
        <v>11.98</v>
      </c>
      <c r="S9" s="22">
        <f>ROUND(SUM(S7:S8),5)</f>
        <v>0</v>
      </c>
      <c r="T9" s="22">
        <f>T8</f>
        <v>-11.98</v>
      </c>
    </row>
    <row r="10" spans="1:20" ht="12.75">
      <c r="A10" s="16"/>
      <c r="B10" s="16"/>
      <c r="C10" s="16"/>
      <c r="D10" s="16"/>
      <c r="E10" s="16" t="s">
        <v>501</v>
      </c>
      <c r="F10" s="16"/>
      <c r="G10" s="16"/>
      <c r="H10" s="16"/>
      <c r="I10" s="16"/>
      <c r="J10" s="37"/>
      <c r="K10" s="16"/>
      <c r="L10" s="43"/>
      <c r="M10" s="16"/>
      <c r="N10" s="16"/>
      <c r="O10" s="16"/>
      <c r="P10" s="16"/>
      <c r="Q10" s="16"/>
      <c r="R10" s="38"/>
      <c r="S10" s="38"/>
      <c r="T10" s="38"/>
    </row>
    <row r="11" spans="1:20" ht="12.75">
      <c r="A11" s="16"/>
      <c r="B11" s="16"/>
      <c r="C11" s="16"/>
      <c r="D11" s="16"/>
      <c r="E11" s="16"/>
      <c r="F11" s="16" t="s">
        <v>502</v>
      </c>
      <c r="G11" s="16"/>
      <c r="H11" s="16"/>
      <c r="I11" s="16"/>
      <c r="J11" s="37"/>
      <c r="K11" s="16"/>
      <c r="L11" s="43"/>
      <c r="M11" s="16"/>
      <c r="N11" s="16"/>
      <c r="O11" s="16"/>
      <c r="P11" s="16"/>
      <c r="Q11" s="16"/>
      <c r="R11" s="38"/>
      <c r="S11" s="38"/>
      <c r="T11" s="38"/>
    </row>
    <row r="12" spans="1:20" ht="12.75">
      <c r="A12" s="39"/>
      <c r="B12" s="39"/>
      <c r="C12" s="39"/>
      <c r="D12" s="39"/>
      <c r="E12" s="39"/>
      <c r="F12" s="39"/>
      <c r="G12" s="39"/>
      <c r="H12" s="39"/>
      <c r="I12" s="39" t="s">
        <v>200</v>
      </c>
      <c r="J12" s="40">
        <v>45027</v>
      </c>
      <c r="K12" s="39" t="s">
        <v>577</v>
      </c>
      <c r="L12" s="45"/>
      <c r="M12" s="39" t="s">
        <v>664</v>
      </c>
      <c r="N12" s="39" t="s">
        <v>702</v>
      </c>
      <c r="O12" s="39" t="s">
        <v>744</v>
      </c>
      <c r="P12" s="41"/>
      <c r="Q12" s="39" t="s">
        <v>302</v>
      </c>
      <c r="R12" s="22"/>
      <c r="S12" s="22">
        <v>55</v>
      </c>
      <c r="T12" s="22">
        <v>55</v>
      </c>
    </row>
    <row r="13" spans="1:20" ht="12.75">
      <c r="A13" s="39"/>
      <c r="B13" s="39"/>
      <c r="C13" s="39"/>
      <c r="D13" s="39"/>
      <c r="E13" s="39"/>
      <c r="F13" s="39"/>
      <c r="G13" s="39"/>
      <c r="H13" s="39"/>
      <c r="I13" s="39" t="s">
        <v>200</v>
      </c>
      <c r="J13" s="40">
        <v>45114</v>
      </c>
      <c r="K13" s="39" t="s">
        <v>578</v>
      </c>
      <c r="L13" s="45"/>
      <c r="M13" s="39" t="s">
        <v>665</v>
      </c>
      <c r="N13" s="39" t="s">
        <v>702</v>
      </c>
      <c r="O13" s="39" t="s">
        <v>745</v>
      </c>
      <c r="P13" s="41"/>
      <c r="Q13" s="39" t="s">
        <v>302</v>
      </c>
      <c r="R13" s="22"/>
      <c r="S13" s="22">
        <v>220</v>
      </c>
      <c r="T13" s="22">
        <v>275</v>
      </c>
    </row>
    <row r="14" spans="1:20" ht="13.5" thickBot="1">
      <c r="A14" s="39"/>
      <c r="B14" s="39"/>
      <c r="C14" s="39"/>
      <c r="D14" s="39"/>
      <c r="E14" s="39"/>
      <c r="F14" s="39"/>
      <c r="G14" s="39"/>
      <c r="H14" s="39"/>
      <c r="I14" s="39" t="s">
        <v>200</v>
      </c>
      <c r="J14" s="40">
        <v>45149</v>
      </c>
      <c r="K14" s="39" t="s">
        <v>579</v>
      </c>
      <c r="L14" s="45"/>
      <c r="M14" s="39" t="s">
        <v>663</v>
      </c>
      <c r="N14" s="39" t="s">
        <v>702</v>
      </c>
      <c r="O14" s="39" t="s">
        <v>744</v>
      </c>
      <c r="P14" s="41"/>
      <c r="Q14" s="39" t="s">
        <v>302</v>
      </c>
      <c r="R14" s="31"/>
      <c r="S14" s="31">
        <v>55</v>
      </c>
      <c r="T14" s="31">
        <v>330</v>
      </c>
    </row>
    <row r="15" spans="1:20" ht="12.75">
      <c r="A15" s="39"/>
      <c r="B15" s="39"/>
      <c r="C15" s="39"/>
      <c r="D15" s="39"/>
      <c r="E15" s="39"/>
      <c r="F15" s="39" t="s">
        <v>546</v>
      </c>
      <c r="G15" s="39"/>
      <c r="H15" s="39"/>
      <c r="I15" s="39"/>
      <c r="J15" s="40"/>
      <c r="K15" s="39"/>
      <c r="L15" s="45"/>
      <c r="M15" s="39"/>
      <c r="N15" s="39"/>
      <c r="O15" s="39"/>
      <c r="P15" s="39"/>
      <c r="Q15" s="39"/>
      <c r="R15" s="22">
        <f>ROUND(SUM(R11:R14),5)</f>
        <v>0</v>
      </c>
      <c r="S15" s="22">
        <f>ROUND(SUM(S11:S14),5)</f>
        <v>330</v>
      </c>
      <c r="T15" s="22">
        <f>T14</f>
        <v>330</v>
      </c>
    </row>
    <row r="16" spans="1:20" ht="12.75">
      <c r="A16" s="16"/>
      <c r="B16" s="16"/>
      <c r="C16" s="16"/>
      <c r="D16" s="16"/>
      <c r="E16" s="16"/>
      <c r="F16" s="16" t="s">
        <v>503</v>
      </c>
      <c r="G16" s="16"/>
      <c r="H16" s="16"/>
      <c r="I16" s="16"/>
      <c r="J16" s="37"/>
      <c r="K16" s="16"/>
      <c r="L16" s="43"/>
      <c r="M16" s="16"/>
      <c r="N16" s="16"/>
      <c r="O16" s="16"/>
      <c r="P16" s="16"/>
      <c r="Q16" s="16"/>
      <c r="R16" s="38"/>
      <c r="S16" s="38"/>
      <c r="T16" s="38"/>
    </row>
    <row r="17" spans="1:20" ht="12.75">
      <c r="A17" s="16"/>
      <c r="B17" s="16"/>
      <c r="C17" s="16"/>
      <c r="D17" s="16"/>
      <c r="E17" s="16"/>
      <c r="F17" s="16"/>
      <c r="G17" s="16" t="s">
        <v>504</v>
      </c>
      <c r="H17" s="16"/>
      <c r="I17" s="16"/>
      <c r="J17" s="37"/>
      <c r="K17" s="16"/>
      <c r="L17" s="43"/>
      <c r="M17" s="16"/>
      <c r="N17" s="16"/>
      <c r="O17" s="16"/>
      <c r="P17" s="16"/>
      <c r="Q17" s="16"/>
      <c r="R17" s="38"/>
      <c r="S17" s="38"/>
      <c r="T17" s="38"/>
    </row>
    <row r="18" spans="8:20" ht="13.5" thickBot="1">
      <c r="H18" s="39"/>
      <c r="I18" s="39" t="s">
        <v>200</v>
      </c>
      <c r="J18" s="40">
        <v>44968</v>
      </c>
      <c r="K18" s="39" t="s">
        <v>580</v>
      </c>
      <c r="L18" s="45"/>
      <c r="M18" s="39" t="s">
        <v>666</v>
      </c>
      <c r="N18" s="39" t="s">
        <v>264</v>
      </c>
      <c r="O18" s="39" t="s">
        <v>744</v>
      </c>
      <c r="P18" s="41"/>
      <c r="Q18" s="39" t="s">
        <v>302</v>
      </c>
      <c r="R18" s="31"/>
      <c r="S18" s="31">
        <v>11.25</v>
      </c>
      <c r="T18" s="31">
        <v>11.25</v>
      </c>
    </row>
    <row r="19" spans="1:20" ht="12.75">
      <c r="A19" s="39"/>
      <c r="B19" s="39"/>
      <c r="C19" s="39"/>
      <c r="D19" s="39"/>
      <c r="E19" s="39"/>
      <c r="F19" s="39"/>
      <c r="G19" s="39" t="s">
        <v>547</v>
      </c>
      <c r="H19" s="39"/>
      <c r="I19" s="39"/>
      <c r="J19" s="40"/>
      <c r="K19" s="39"/>
      <c r="L19" s="45"/>
      <c r="M19" s="39"/>
      <c r="N19" s="39"/>
      <c r="O19" s="39"/>
      <c r="P19" s="39"/>
      <c r="Q19" s="39"/>
      <c r="R19" s="22">
        <f>ROUND(SUM(R17:R18),5)</f>
        <v>0</v>
      </c>
      <c r="S19" s="22">
        <f>ROUND(SUM(S17:S18),5)</f>
        <v>11.25</v>
      </c>
      <c r="T19" s="22">
        <f>T18</f>
        <v>11.25</v>
      </c>
    </row>
    <row r="20" spans="1:20" ht="12.75">
      <c r="A20" s="16"/>
      <c r="B20" s="16"/>
      <c r="C20" s="16"/>
      <c r="D20" s="16"/>
      <c r="E20" s="16"/>
      <c r="F20" s="16"/>
      <c r="G20" s="16" t="s">
        <v>505</v>
      </c>
      <c r="H20" s="16"/>
      <c r="I20" s="16"/>
      <c r="J20" s="37"/>
      <c r="K20" s="16"/>
      <c r="L20" s="43"/>
      <c r="M20" s="16"/>
      <c r="N20" s="16"/>
      <c r="O20" s="16"/>
      <c r="P20" s="16"/>
      <c r="Q20" s="16"/>
      <c r="R20" s="38"/>
      <c r="S20" s="38"/>
      <c r="T20" s="38"/>
    </row>
    <row r="21" spans="1:20" ht="12.75">
      <c r="A21" s="39"/>
      <c r="B21" s="39"/>
      <c r="C21" s="39"/>
      <c r="D21" s="39"/>
      <c r="E21" s="39"/>
      <c r="F21" s="39"/>
      <c r="G21" s="39"/>
      <c r="H21" s="39"/>
      <c r="I21" s="39" t="s">
        <v>201</v>
      </c>
      <c r="J21" s="40">
        <v>44849</v>
      </c>
      <c r="K21" s="39" t="s">
        <v>581</v>
      </c>
      <c r="L21" s="45"/>
      <c r="M21" s="39" t="s">
        <v>667</v>
      </c>
      <c r="N21" s="39" t="s">
        <v>703</v>
      </c>
      <c r="O21" s="39"/>
      <c r="P21" s="41"/>
      <c r="Q21" s="39" t="s">
        <v>747</v>
      </c>
      <c r="R21" s="22">
        <v>0</v>
      </c>
      <c r="S21" s="22"/>
      <c r="T21" s="22">
        <v>0</v>
      </c>
    </row>
    <row r="22" spans="1:20" ht="13.5" thickBot="1">
      <c r="A22" s="39"/>
      <c r="B22" s="39"/>
      <c r="C22" s="39"/>
      <c r="D22" s="39"/>
      <c r="E22" s="39"/>
      <c r="F22" s="39"/>
      <c r="G22" s="39"/>
      <c r="H22" s="39"/>
      <c r="I22" s="39" t="s">
        <v>200</v>
      </c>
      <c r="J22" s="40">
        <v>45116</v>
      </c>
      <c r="K22" s="39" t="s">
        <v>582</v>
      </c>
      <c r="L22" s="45"/>
      <c r="M22" s="39" t="s">
        <v>668</v>
      </c>
      <c r="N22" s="39" t="s">
        <v>703</v>
      </c>
      <c r="O22" s="39" t="s">
        <v>744</v>
      </c>
      <c r="P22" s="41"/>
      <c r="Q22" s="39" t="s">
        <v>302</v>
      </c>
      <c r="R22" s="31"/>
      <c r="S22" s="31">
        <v>470</v>
      </c>
      <c r="T22" s="31">
        <v>470</v>
      </c>
    </row>
    <row r="23" spans="1:20" ht="12.75">
      <c r="A23" s="39"/>
      <c r="B23" s="39"/>
      <c r="C23" s="39"/>
      <c r="D23" s="39"/>
      <c r="E23" s="39"/>
      <c r="F23" s="39"/>
      <c r="G23" s="39" t="s">
        <v>548</v>
      </c>
      <c r="H23" s="39"/>
      <c r="I23" s="39"/>
      <c r="J23" s="40"/>
      <c r="K23" s="39"/>
      <c r="L23" s="45"/>
      <c r="M23" s="39"/>
      <c r="N23" s="39"/>
      <c r="O23" s="39"/>
      <c r="P23" s="39"/>
      <c r="Q23" s="39"/>
      <c r="R23" s="22">
        <f>ROUND(SUM(R20:R22),5)</f>
        <v>0</v>
      </c>
      <c r="S23" s="22">
        <f>ROUND(SUM(S20:S22),5)</f>
        <v>470</v>
      </c>
      <c r="T23" s="22">
        <f>T22</f>
        <v>470</v>
      </c>
    </row>
    <row r="24" spans="1:20" ht="12.75">
      <c r="A24" s="16"/>
      <c r="B24" s="16"/>
      <c r="C24" s="16"/>
      <c r="D24" s="16"/>
      <c r="E24" s="16"/>
      <c r="F24" s="16"/>
      <c r="G24" s="16" t="s">
        <v>506</v>
      </c>
      <c r="H24" s="16"/>
      <c r="I24" s="16"/>
      <c r="J24" s="37"/>
      <c r="K24" s="16"/>
      <c r="L24" s="43"/>
      <c r="M24" s="16"/>
      <c r="N24" s="16"/>
      <c r="O24" s="16"/>
      <c r="P24" s="16"/>
      <c r="Q24" s="16"/>
      <c r="R24" s="38"/>
      <c r="S24" s="38"/>
      <c r="T24" s="38"/>
    </row>
    <row r="25" spans="1:20" ht="12.75">
      <c r="A25" s="39"/>
      <c r="B25" s="39"/>
      <c r="C25" s="39"/>
      <c r="D25" s="39"/>
      <c r="E25" s="39"/>
      <c r="F25" s="39"/>
      <c r="G25" s="39"/>
      <c r="H25" s="39"/>
      <c r="I25" s="39" t="s">
        <v>201</v>
      </c>
      <c r="J25" s="40">
        <v>44849</v>
      </c>
      <c r="K25" s="39" t="s">
        <v>581</v>
      </c>
      <c r="L25" s="45"/>
      <c r="M25" s="39" t="s">
        <v>667</v>
      </c>
      <c r="N25" s="39" t="s">
        <v>704</v>
      </c>
      <c r="O25" s="39"/>
      <c r="P25" s="41"/>
      <c r="Q25" s="39" t="s">
        <v>747</v>
      </c>
      <c r="R25" s="22"/>
      <c r="S25" s="22">
        <v>75</v>
      </c>
      <c r="T25" s="22">
        <v>75</v>
      </c>
    </row>
    <row r="26" spans="1:20" ht="12.75">
      <c r="A26" s="39"/>
      <c r="B26" s="39"/>
      <c r="C26" s="39"/>
      <c r="D26" s="39"/>
      <c r="E26" s="39"/>
      <c r="F26" s="39"/>
      <c r="G26" s="39"/>
      <c r="H26" s="39"/>
      <c r="I26" s="39" t="s">
        <v>200</v>
      </c>
      <c r="J26" s="40">
        <v>44851</v>
      </c>
      <c r="K26" s="39" t="s">
        <v>583</v>
      </c>
      <c r="L26" s="45"/>
      <c r="M26" s="39" t="s">
        <v>669</v>
      </c>
      <c r="N26" s="39" t="s">
        <v>705</v>
      </c>
      <c r="O26" s="39"/>
      <c r="P26" s="41"/>
      <c r="Q26" s="39" t="s">
        <v>302</v>
      </c>
      <c r="R26" s="22"/>
      <c r="S26" s="22">
        <v>252</v>
      </c>
      <c r="T26" s="22">
        <v>327</v>
      </c>
    </row>
    <row r="27" spans="1:20" ht="12.75">
      <c r="A27" s="39"/>
      <c r="B27" s="39"/>
      <c r="C27" s="39"/>
      <c r="D27" s="39"/>
      <c r="E27" s="39"/>
      <c r="F27" s="39"/>
      <c r="G27" s="39"/>
      <c r="H27" s="39"/>
      <c r="I27" s="39" t="s">
        <v>200</v>
      </c>
      <c r="J27" s="40">
        <v>44968</v>
      </c>
      <c r="K27" s="39" t="s">
        <v>580</v>
      </c>
      <c r="L27" s="45"/>
      <c r="M27" s="39" t="s">
        <v>666</v>
      </c>
      <c r="N27" s="39" t="s">
        <v>264</v>
      </c>
      <c r="O27" s="39" t="s">
        <v>744</v>
      </c>
      <c r="P27" s="41"/>
      <c r="Q27" s="39" t="s">
        <v>302</v>
      </c>
      <c r="R27" s="22"/>
      <c r="S27" s="22">
        <v>1885</v>
      </c>
      <c r="T27" s="22">
        <v>2212</v>
      </c>
    </row>
    <row r="28" spans="1:20" ht="12.75">
      <c r="A28" s="39"/>
      <c r="B28" s="39"/>
      <c r="C28" s="39"/>
      <c r="D28" s="39"/>
      <c r="E28" s="39"/>
      <c r="F28" s="39"/>
      <c r="G28" s="39"/>
      <c r="H28" s="39"/>
      <c r="I28" s="39" t="s">
        <v>200</v>
      </c>
      <c r="J28" s="40">
        <v>45027</v>
      </c>
      <c r="K28" s="39" t="s">
        <v>577</v>
      </c>
      <c r="L28" s="45"/>
      <c r="M28" s="39" t="s">
        <v>664</v>
      </c>
      <c r="N28" s="39" t="s">
        <v>264</v>
      </c>
      <c r="O28" s="39" t="s">
        <v>744</v>
      </c>
      <c r="P28" s="41"/>
      <c r="Q28" s="39" t="s">
        <v>302</v>
      </c>
      <c r="R28" s="22"/>
      <c r="S28" s="22">
        <v>1409.99</v>
      </c>
      <c r="T28" s="22">
        <v>3621.99</v>
      </c>
    </row>
    <row r="29" spans="1:20" ht="12.75">
      <c r="A29" s="39"/>
      <c r="B29" s="39"/>
      <c r="C29" s="39"/>
      <c r="D29" s="39"/>
      <c r="E29" s="39"/>
      <c r="F29" s="39"/>
      <c r="G29" s="39"/>
      <c r="H29" s="39"/>
      <c r="I29" s="39" t="s">
        <v>200</v>
      </c>
      <c r="J29" s="40">
        <v>45116</v>
      </c>
      <c r="K29" s="39" t="s">
        <v>582</v>
      </c>
      <c r="L29" s="45"/>
      <c r="M29" s="39" t="s">
        <v>668</v>
      </c>
      <c r="N29" s="39" t="s">
        <v>264</v>
      </c>
      <c r="O29" s="39" t="s">
        <v>744</v>
      </c>
      <c r="P29" s="41"/>
      <c r="Q29" s="39" t="s">
        <v>302</v>
      </c>
      <c r="R29" s="22"/>
      <c r="S29" s="22">
        <v>455</v>
      </c>
      <c r="T29" s="22">
        <v>4076.99</v>
      </c>
    </row>
    <row r="30" spans="1:20" ht="12.75">
      <c r="A30" s="39"/>
      <c r="B30" s="39"/>
      <c r="C30" s="39"/>
      <c r="D30" s="39"/>
      <c r="E30" s="39"/>
      <c r="F30" s="39"/>
      <c r="G30" s="39"/>
      <c r="H30" s="39"/>
      <c r="I30" s="39" t="s">
        <v>200</v>
      </c>
      <c r="J30" s="40">
        <v>45128</v>
      </c>
      <c r="K30" s="39" t="s">
        <v>584</v>
      </c>
      <c r="L30" s="45"/>
      <c r="M30" s="39" t="s">
        <v>665</v>
      </c>
      <c r="N30" s="39" t="s">
        <v>705</v>
      </c>
      <c r="O30" s="39" t="s">
        <v>744</v>
      </c>
      <c r="P30" s="41"/>
      <c r="Q30" s="39" t="s">
        <v>302</v>
      </c>
      <c r="R30" s="22"/>
      <c r="S30" s="22">
        <v>55</v>
      </c>
      <c r="T30" s="22">
        <v>4131.99</v>
      </c>
    </row>
    <row r="31" spans="1:20" ht="12.75">
      <c r="A31" s="39"/>
      <c r="B31" s="39"/>
      <c r="C31" s="39"/>
      <c r="D31" s="39"/>
      <c r="E31" s="39"/>
      <c r="F31" s="39"/>
      <c r="G31" s="39"/>
      <c r="H31" s="39"/>
      <c r="I31" s="39" t="s">
        <v>200</v>
      </c>
      <c r="J31" s="40">
        <v>45158</v>
      </c>
      <c r="K31" s="39" t="s">
        <v>585</v>
      </c>
      <c r="L31" s="45"/>
      <c r="M31" s="39" t="s">
        <v>670</v>
      </c>
      <c r="N31" s="39" t="s">
        <v>264</v>
      </c>
      <c r="O31" s="39" t="s">
        <v>744</v>
      </c>
      <c r="P31" s="41"/>
      <c r="Q31" s="39" t="s">
        <v>302</v>
      </c>
      <c r="R31" s="22"/>
      <c r="S31" s="22">
        <v>555</v>
      </c>
      <c r="T31" s="22">
        <v>4686.99</v>
      </c>
    </row>
    <row r="32" spans="1:20" ht="12.75">
      <c r="A32" s="39"/>
      <c r="B32" s="39"/>
      <c r="C32" s="39"/>
      <c r="D32" s="39"/>
      <c r="E32" s="39"/>
      <c r="F32" s="39"/>
      <c r="G32" s="39"/>
      <c r="H32" s="39"/>
      <c r="I32" s="39" t="s">
        <v>202</v>
      </c>
      <c r="J32" s="40">
        <v>45159</v>
      </c>
      <c r="K32" s="39"/>
      <c r="L32" s="45"/>
      <c r="M32" s="39" t="s">
        <v>670</v>
      </c>
      <c r="N32" s="39" t="s">
        <v>706</v>
      </c>
      <c r="O32" s="39" t="s">
        <v>744</v>
      </c>
      <c r="P32" s="41"/>
      <c r="Q32" s="39" t="s">
        <v>315</v>
      </c>
      <c r="R32" s="22">
        <v>175</v>
      </c>
      <c r="S32" s="22"/>
      <c r="T32" s="22">
        <v>4511.99</v>
      </c>
    </row>
    <row r="33" spans="1:20" ht="12.75">
      <c r="A33" s="39"/>
      <c r="B33" s="39"/>
      <c r="C33" s="39"/>
      <c r="D33" s="39"/>
      <c r="E33" s="39"/>
      <c r="F33" s="39"/>
      <c r="G33" s="39"/>
      <c r="H33" s="39"/>
      <c r="I33" s="39" t="s">
        <v>200</v>
      </c>
      <c r="J33" s="40">
        <v>45163</v>
      </c>
      <c r="K33" s="39" t="s">
        <v>586</v>
      </c>
      <c r="L33" s="45"/>
      <c r="M33" s="39" t="s">
        <v>671</v>
      </c>
      <c r="N33" s="39" t="s">
        <v>705</v>
      </c>
      <c r="O33" s="39" t="s">
        <v>744</v>
      </c>
      <c r="P33" s="41"/>
      <c r="Q33" s="39" t="s">
        <v>302</v>
      </c>
      <c r="R33" s="22"/>
      <c r="S33" s="22">
        <v>467.5</v>
      </c>
      <c r="T33" s="22">
        <v>4979.49</v>
      </c>
    </row>
    <row r="34" spans="1:20" ht="13.5" thickBot="1">
      <c r="A34" s="39"/>
      <c r="B34" s="39"/>
      <c r="C34" s="39"/>
      <c r="D34" s="39"/>
      <c r="E34" s="39"/>
      <c r="F34" s="39"/>
      <c r="G34" s="39"/>
      <c r="H34" s="39"/>
      <c r="I34" s="39" t="s">
        <v>200</v>
      </c>
      <c r="J34" s="40">
        <v>45193</v>
      </c>
      <c r="K34" s="39" t="s">
        <v>587</v>
      </c>
      <c r="L34" s="45"/>
      <c r="M34" s="39" t="s">
        <v>672</v>
      </c>
      <c r="N34" s="39" t="s">
        <v>705</v>
      </c>
      <c r="O34" s="39"/>
      <c r="P34" s="41"/>
      <c r="Q34" s="39" t="s">
        <v>302</v>
      </c>
      <c r="R34" s="31"/>
      <c r="S34" s="31">
        <v>300</v>
      </c>
      <c r="T34" s="31">
        <v>5279.49</v>
      </c>
    </row>
    <row r="35" spans="1:20" ht="12.75">
      <c r="A35" s="39"/>
      <c r="B35" s="39"/>
      <c r="C35" s="39"/>
      <c r="D35" s="39"/>
      <c r="E35" s="39"/>
      <c r="F35" s="39"/>
      <c r="G35" s="39" t="s">
        <v>549</v>
      </c>
      <c r="H35" s="39"/>
      <c r="I35" s="39"/>
      <c r="J35" s="40"/>
      <c r="K35" s="39"/>
      <c r="L35" s="45"/>
      <c r="M35" s="39"/>
      <c r="N35" s="39"/>
      <c r="O35" s="39"/>
      <c r="P35" s="39"/>
      <c r="Q35" s="39"/>
      <c r="R35" s="22">
        <f>ROUND(SUM(R24:R34),5)</f>
        <v>175</v>
      </c>
      <c r="S35" s="22">
        <f>ROUND(SUM(S24:S34),5)</f>
        <v>5454.49</v>
      </c>
      <c r="T35" s="22">
        <f>T34</f>
        <v>5279.49</v>
      </c>
    </row>
    <row r="36" spans="1:20" ht="12.75">
      <c r="A36" s="16"/>
      <c r="B36" s="16"/>
      <c r="C36" s="16"/>
      <c r="D36" s="16"/>
      <c r="E36" s="16"/>
      <c r="F36" s="16"/>
      <c r="G36" s="16" t="s">
        <v>507</v>
      </c>
      <c r="H36" s="16"/>
      <c r="I36" s="16"/>
      <c r="J36" s="37"/>
      <c r="K36" s="16"/>
      <c r="L36" s="43"/>
      <c r="M36" s="16"/>
      <c r="N36" s="16"/>
      <c r="O36" s="16"/>
      <c r="P36" s="16"/>
      <c r="Q36" s="16"/>
      <c r="R36" s="38"/>
      <c r="S36" s="38"/>
      <c r="T36" s="38"/>
    </row>
    <row r="37" spans="1:20" ht="12.75">
      <c r="A37" s="39"/>
      <c r="B37" s="39"/>
      <c r="C37" s="39"/>
      <c r="D37" s="39"/>
      <c r="E37" s="39"/>
      <c r="F37" s="39"/>
      <c r="G37" s="39"/>
      <c r="H37" s="39"/>
      <c r="I37" s="39" t="s">
        <v>201</v>
      </c>
      <c r="J37" s="40">
        <v>44905</v>
      </c>
      <c r="K37" s="39" t="s">
        <v>588</v>
      </c>
      <c r="L37" s="45"/>
      <c r="M37" s="39" t="s">
        <v>673</v>
      </c>
      <c r="N37" s="39" t="s">
        <v>707</v>
      </c>
      <c r="O37" s="39"/>
      <c r="P37" s="41"/>
      <c r="Q37" s="39" t="s">
        <v>748</v>
      </c>
      <c r="R37" s="22"/>
      <c r="S37" s="22">
        <v>198</v>
      </c>
      <c r="T37" s="22">
        <v>198</v>
      </c>
    </row>
    <row r="38" spans="1:20" ht="12.75">
      <c r="A38" s="39"/>
      <c r="B38" s="39"/>
      <c r="C38" s="39"/>
      <c r="D38" s="39"/>
      <c r="E38" s="39"/>
      <c r="F38" s="39"/>
      <c r="G38" s="39"/>
      <c r="H38" s="39"/>
      <c r="I38" s="39" t="s">
        <v>201</v>
      </c>
      <c r="J38" s="40">
        <v>44913</v>
      </c>
      <c r="K38" s="39" t="s">
        <v>583</v>
      </c>
      <c r="L38" s="45"/>
      <c r="M38" s="39" t="s">
        <v>674</v>
      </c>
      <c r="N38" s="39" t="s">
        <v>264</v>
      </c>
      <c r="O38" s="39"/>
      <c r="P38" s="41"/>
      <c r="Q38" s="39" t="s">
        <v>748</v>
      </c>
      <c r="R38" s="22"/>
      <c r="S38" s="22">
        <v>233.25</v>
      </c>
      <c r="T38" s="22">
        <v>431.25</v>
      </c>
    </row>
    <row r="39" spans="1:20" ht="12.75">
      <c r="A39" s="39"/>
      <c r="B39" s="39"/>
      <c r="C39" s="39"/>
      <c r="D39" s="39"/>
      <c r="E39" s="39"/>
      <c r="F39" s="39"/>
      <c r="G39" s="39"/>
      <c r="H39" s="39"/>
      <c r="I39" s="39" t="s">
        <v>200</v>
      </c>
      <c r="J39" s="40">
        <v>44968</v>
      </c>
      <c r="K39" s="39" t="s">
        <v>580</v>
      </c>
      <c r="L39" s="45"/>
      <c r="M39" s="39" t="s">
        <v>666</v>
      </c>
      <c r="N39" s="39" t="s">
        <v>264</v>
      </c>
      <c r="O39" s="39" t="s">
        <v>744</v>
      </c>
      <c r="P39" s="41"/>
      <c r="Q39" s="39" t="s">
        <v>302</v>
      </c>
      <c r="R39" s="22"/>
      <c r="S39" s="22">
        <v>798</v>
      </c>
      <c r="T39" s="22">
        <v>1229.25</v>
      </c>
    </row>
    <row r="40" spans="1:20" ht="12.75">
      <c r="A40" s="39"/>
      <c r="B40" s="39"/>
      <c r="C40" s="39"/>
      <c r="D40" s="39"/>
      <c r="E40" s="39"/>
      <c r="F40" s="39"/>
      <c r="G40" s="39"/>
      <c r="H40" s="39"/>
      <c r="I40" s="39" t="s">
        <v>200</v>
      </c>
      <c r="J40" s="40">
        <v>45027</v>
      </c>
      <c r="K40" s="39" t="s">
        <v>577</v>
      </c>
      <c r="L40" s="45"/>
      <c r="M40" s="39" t="s">
        <v>664</v>
      </c>
      <c r="N40" s="39" t="s">
        <v>264</v>
      </c>
      <c r="O40" s="39" t="s">
        <v>744</v>
      </c>
      <c r="P40" s="41"/>
      <c r="Q40" s="39" t="s">
        <v>302</v>
      </c>
      <c r="R40" s="22"/>
      <c r="S40" s="22">
        <v>534</v>
      </c>
      <c r="T40" s="22">
        <v>1763.25</v>
      </c>
    </row>
    <row r="41" spans="1:20" ht="12.75">
      <c r="A41" s="39"/>
      <c r="B41" s="39"/>
      <c r="C41" s="39"/>
      <c r="D41" s="39"/>
      <c r="E41" s="39"/>
      <c r="F41" s="39"/>
      <c r="G41" s="39"/>
      <c r="H41" s="39"/>
      <c r="I41" s="39" t="s">
        <v>200</v>
      </c>
      <c r="J41" s="40">
        <v>45048</v>
      </c>
      <c r="K41" s="39" t="s">
        <v>589</v>
      </c>
      <c r="L41" s="45"/>
      <c r="M41" s="39" t="s">
        <v>675</v>
      </c>
      <c r="N41" s="39" t="s">
        <v>708</v>
      </c>
      <c r="O41" s="39" t="s">
        <v>744</v>
      </c>
      <c r="P41" s="41"/>
      <c r="Q41" s="39" t="s">
        <v>302</v>
      </c>
      <c r="R41" s="22"/>
      <c r="S41" s="22">
        <v>66</v>
      </c>
      <c r="T41" s="22">
        <v>1829.25</v>
      </c>
    </row>
    <row r="42" spans="1:20" ht="12.75">
      <c r="A42" s="39"/>
      <c r="B42" s="39"/>
      <c r="C42" s="39"/>
      <c r="D42" s="39"/>
      <c r="E42" s="39"/>
      <c r="F42" s="39"/>
      <c r="G42" s="39"/>
      <c r="H42" s="39"/>
      <c r="I42" s="39" t="s">
        <v>200</v>
      </c>
      <c r="J42" s="40">
        <v>45051</v>
      </c>
      <c r="K42" s="39" t="s">
        <v>590</v>
      </c>
      <c r="L42" s="45"/>
      <c r="M42" s="39" t="s">
        <v>676</v>
      </c>
      <c r="N42" s="39" t="s">
        <v>708</v>
      </c>
      <c r="O42" s="39" t="s">
        <v>744</v>
      </c>
      <c r="P42" s="41"/>
      <c r="Q42" s="39" t="s">
        <v>302</v>
      </c>
      <c r="R42" s="22"/>
      <c r="S42" s="22">
        <v>66</v>
      </c>
      <c r="T42" s="22">
        <v>1895.25</v>
      </c>
    </row>
    <row r="43" spans="1:20" ht="12.75">
      <c r="A43" s="39"/>
      <c r="B43" s="39"/>
      <c r="C43" s="39"/>
      <c r="D43" s="39"/>
      <c r="E43" s="39"/>
      <c r="F43" s="39"/>
      <c r="G43" s="39"/>
      <c r="H43" s="39"/>
      <c r="I43" s="39" t="s">
        <v>200</v>
      </c>
      <c r="J43" s="40">
        <v>45062</v>
      </c>
      <c r="K43" s="39" t="s">
        <v>591</v>
      </c>
      <c r="L43" s="45"/>
      <c r="M43" s="39" t="s">
        <v>677</v>
      </c>
      <c r="N43" s="39" t="s">
        <v>708</v>
      </c>
      <c r="O43" s="39" t="s">
        <v>744</v>
      </c>
      <c r="P43" s="41"/>
      <c r="Q43" s="39" t="s">
        <v>302</v>
      </c>
      <c r="R43" s="22"/>
      <c r="S43" s="22">
        <v>264</v>
      </c>
      <c r="T43" s="22">
        <v>2159.25</v>
      </c>
    </row>
    <row r="44" spans="1:20" ht="12.75">
      <c r="A44" s="39"/>
      <c r="B44" s="39"/>
      <c r="C44" s="39"/>
      <c r="D44" s="39"/>
      <c r="E44" s="39"/>
      <c r="F44" s="39"/>
      <c r="G44" s="39"/>
      <c r="H44" s="39"/>
      <c r="I44" s="39" t="s">
        <v>200</v>
      </c>
      <c r="J44" s="40">
        <v>45082</v>
      </c>
      <c r="K44" s="39" t="s">
        <v>576</v>
      </c>
      <c r="L44" s="45"/>
      <c r="M44" s="39" t="s">
        <v>663</v>
      </c>
      <c r="N44" s="39" t="s">
        <v>709</v>
      </c>
      <c r="O44" s="39" t="s">
        <v>744</v>
      </c>
      <c r="P44" s="41"/>
      <c r="Q44" s="39" t="s">
        <v>302</v>
      </c>
      <c r="R44" s="22"/>
      <c r="S44" s="22">
        <v>9.75</v>
      </c>
      <c r="T44" s="22">
        <v>2169</v>
      </c>
    </row>
    <row r="45" spans="1:20" ht="12.75">
      <c r="A45" s="39"/>
      <c r="B45" s="39"/>
      <c r="C45" s="39"/>
      <c r="D45" s="39"/>
      <c r="E45" s="39"/>
      <c r="F45" s="39"/>
      <c r="G45" s="39"/>
      <c r="H45" s="39"/>
      <c r="I45" s="39" t="s">
        <v>200</v>
      </c>
      <c r="J45" s="40">
        <v>45094</v>
      </c>
      <c r="K45" s="39" t="s">
        <v>592</v>
      </c>
      <c r="L45" s="45"/>
      <c r="M45" s="39" t="s">
        <v>678</v>
      </c>
      <c r="N45" s="39" t="s">
        <v>264</v>
      </c>
      <c r="O45" s="39" t="s">
        <v>744</v>
      </c>
      <c r="P45" s="41"/>
      <c r="Q45" s="39" t="s">
        <v>302</v>
      </c>
      <c r="R45" s="22"/>
      <c r="S45" s="22">
        <v>350</v>
      </c>
      <c r="T45" s="22">
        <v>2519</v>
      </c>
    </row>
    <row r="46" spans="1:20" ht="12.75">
      <c r="A46" s="39"/>
      <c r="B46" s="39"/>
      <c r="C46" s="39"/>
      <c r="D46" s="39"/>
      <c r="E46" s="39"/>
      <c r="F46" s="39"/>
      <c r="G46" s="39"/>
      <c r="H46" s="39"/>
      <c r="I46" s="39" t="s">
        <v>200</v>
      </c>
      <c r="J46" s="40">
        <v>45116</v>
      </c>
      <c r="K46" s="39" t="s">
        <v>582</v>
      </c>
      <c r="L46" s="45"/>
      <c r="M46" s="39" t="s">
        <v>668</v>
      </c>
      <c r="N46" s="39" t="s">
        <v>708</v>
      </c>
      <c r="O46" s="39" t="s">
        <v>744</v>
      </c>
      <c r="P46" s="41"/>
      <c r="Q46" s="39" t="s">
        <v>302</v>
      </c>
      <c r="R46" s="22"/>
      <c r="S46" s="22">
        <v>198</v>
      </c>
      <c r="T46" s="22">
        <v>2717</v>
      </c>
    </row>
    <row r="47" spans="1:20" ht="12.75">
      <c r="A47" s="39"/>
      <c r="B47" s="39"/>
      <c r="C47" s="39"/>
      <c r="D47" s="39"/>
      <c r="E47" s="39"/>
      <c r="F47" s="39"/>
      <c r="G47" s="39"/>
      <c r="H47" s="39"/>
      <c r="I47" s="39" t="s">
        <v>200</v>
      </c>
      <c r="J47" s="40">
        <v>45128</v>
      </c>
      <c r="K47" s="39" t="s">
        <v>584</v>
      </c>
      <c r="L47" s="45"/>
      <c r="M47" s="39" t="s">
        <v>665</v>
      </c>
      <c r="N47" s="39" t="s">
        <v>264</v>
      </c>
      <c r="O47" s="39" t="s">
        <v>744</v>
      </c>
      <c r="P47" s="41"/>
      <c r="Q47" s="39" t="s">
        <v>302</v>
      </c>
      <c r="R47" s="22"/>
      <c r="S47" s="22">
        <v>579</v>
      </c>
      <c r="T47" s="22">
        <v>3296</v>
      </c>
    </row>
    <row r="48" spans="1:20" ht="12.75">
      <c r="A48" s="39"/>
      <c r="B48" s="39"/>
      <c r="C48" s="39"/>
      <c r="D48" s="39"/>
      <c r="E48" s="39"/>
      <c r="F48" s="39"/>
      <c r="G48" s="39"/>
      <c r="H48" s="39"/>
      <c r="I48" s="39" t="s">
        <v>200</v>
      </c>
      <c r="J48" s="40">
        <v>45158</v>
      </c>
      <c r="K48" s="39" t="s">
        <v>585</v>
      </c>
      <c r="L48" s="45"/>
      <c r="M48" s="39" t="s">
        <v>670</v>
      </c>
      <c r="N48" s="39" t="s">
        <v>710</v>
      </c>
      <c r="O48" s="39" t="s">
        <v>744</v>
      </c>
      <c r="P48" s="41"/>
      <c r="Q48" s="39" t="s">
        <v>302</v>
      </c>
      <c r="R48" s="22"/>
      <c r="S48" s="22">
        <v>72.5</v>
      </c>
      <c r="T48" s="22">
        <v>3368.5</v>
      </c>
    </row>
    <row r="49" spans="1:20" ht="12.75">
      <c r="A49" s="39"/>
      <c r="B49" s="39"/>
      <c r="C49" s="39"/>
      <c r="D49" s="39"/>
      <c r="E49" s="39"/>
      <c r="F49" s="39"/>
      <c r="G49" s="39"/>
      <c r="H49" s="39"/>
      <c r="I49" s="39" t="s">
        <v>202</v>
      </c>
      <c r="J49" s="40">
        <v>45159</v>
      </c>
      <c r="K49" s="39"/>
      <c r="L49" s="45"/>
      <c r="M49" s="39" t="s">
        <v>670</v>
      </c>
      <c r="N49" s="39" t="s">
        <v>264</v>
      </c>
      <c r="O49" s="39"/>
      <c r="P49" s="41"/>
      <c r="Q49" s="39" t="s">
        <v>315</v>
      </c>
      <c r="R49" s="22">
        <v>330</v>
      </c>
      <c r="S49" s="22"/>
      <c r="T49" s="22">
        <v>3038.5</v>
      </c>
    </row>
    <row r="50" spans="1:20" ht="12.75">
      <c r="A50" s="39"/>
      <c r="B50" s="39"/>
      <c r="C50" s="39"/>
      <c r="D50" s="39"/>
      <c r="E50" s="39"/>
      <c r="F50" s="39"/>
      <c r="G50" s="39"/>
      <c r="H50" s="39"/>
      <c r="I50" s="39" t="s">
        <v>200</v>
      </c>
      <c r="J50" s="40">
        <v>45160</v>
      </c>
      <c r="K50" s="39" t="s">
        <v>593</v>
      </c>
      <c r="L50" s="45"/>
      <c r="M50" s="39" t="s">
        <v>665</v>
      </c>
      <c r="N50" s="39" t="s">
        <v>711</v>
      </c>
      <c r="O50" s="39"/>
      <c r="P50" s="41"/>
      <c r="Q50" s="39" t="s">
        <v>302</v>
      </c>
      <c r="R50" s="22"/>
      <c r="S50" s="22">
        <v>81</v>
      </c>
      <c r="T50" s="22">
        <v>3119.5</v>
      </c>
    </row>
    <row r="51" spans="1:20" ht="12.75">
      <c r="A51" s="39"/>
      <c r="B51" s="39"/>
      <c r="C51" s="39"/>
      <c r="D51" s="39"/>
      <c r="E51" s="39"/>
      <c r="F51" s="39"/>
      <c r="G51" s="39"/>
      <c r="H51" s="39"/>
      <c r="I51" s="39" t="s">
        <v>200</v>
      </c>
      <c r="J51" s="40">
        <v>45161</v>
      </c>
      <c r="K51" s="39" t="s">
        <v>594</v>
      </c>
      <c r="L51" s="45"/>
      <c r="M51" s="39" t="s">
        <v>679</v>
      </c>
      <c r="N51" s="39" t="s">
        <v>711</v>
      </c>
      <c r="O51" s="39"/>
      <c r="P51" s="41"/>
      <c r="Q51" s="39" t="s">
        <v>302</v>
      </c>
      <c r="R51" s="22"/>
      <c r="S51" s="22">
        <v>94.5</v>
      </c>
      <c r="T51" s="22">
        <v>3214</v>
      </c>
    </row>
    <row r="52" spans="1:20" ht="12.75">
      <c r="A52" s="39"/>
      <c r="B52" s="39"/>
      <c r="C52" s="39"/>
      <c r="D52" s="39"/>
      <c r="E52" s="39"/>
      <c r="F52" s="39"/>
      <c r="G52" s="39"/>
      <c r="H52" s="39"/>
      <c r="I52" s="39" t="s">
        <v>200</v>
      </c>
      <c r="J52" s="40">
        <v>45163</v>
      </c>
      <c r="K52" s="39" t="s">
        <v>586</v>
      </c>
      <c r="L52" s="45"/>
      <c r="M52" s="39" t="s">
        <v>671</v>
      </c>
      <c r="N52" s="39" t="s">
        <v>264</v>
      </c>
      <c r="O52" s="39" t="s">
        <v>744</v>
      </c>
      <c r="P52" s="41"/>
      <c r="Q52" s="39" t="s">
        <v>302</v>
      </c>
      <c r="R52" s="22"/>
      <c r="S52" s="22">
        <v>1878</v>
      </c>
      <c r="T52" s="22">
        <v>5092</v>
      </c>
    </row>
    <row r="53" spans="1:20" ht="13.5" thickBot="1">
      <c r="A53" s="39"/>
      <c r="B53" s="39"/>
      <c r="C53" s="39"/>
      <c r="D53" s="39"/>
      <c r="E53" s="39"/>
      <c r="F53" s="39"/>
      <c r="G53" s="39"/>
      <c r="H53" s="39"/>
      <c r="I53" s="39" t="s">
        <v>200</v>
      </c>
      <c r="J53" s="40">
        <v>45193</v>
      </c>
      <c r="K53" s="39" t="s">
        <v>587</v>
      </c>
      <c r="L53" s="45"/>
      <c r="M53" s="39" t="s">
        <v>672</v>
      </c>
      <c r="N53" s="39" t="s">
        <v>708</v>
      </c>
      <c r="O53" s="39"/>
      <c r="P53" s="41"/>
      <c r="Q53" s="39" t="s">
        <v>302</v>
      </c>
      <c r="R53" s="31"/>
      <c r="S53" s="31">
        <v>198</v>
      </c>
      <c r="T53" s="31">
        <v>5290</v>
      </c>
    </row>
    <row r="54" spans="1:20" ht="12.75">
      <c r="A54" s="39"/>
      <c r="B54" s="39"/>
      <c r="C54" s="39"/>
      <c r="D54" s="39"/>
      <c r="E54" s="39"/>
      <c r="F54" s="39"/>
      <c r="G54" s="39" t="s">
        <v>550</v>
      </c>
      <c r="H54" s="39"/>
      <c r="I54" s="39"/>
      <c r="J54" s="40"/>
      <c r="K54" s="39"/>
      <c r="L54" s="45"/>
      <c r="M54" s="39"/>
      <c r="N54" s="39"/>
      <c r="O54" s="39"/>
      <c r="P54" s="39"/>
      <c r="Q54" s="39"/>
      <c r="R54" s="22">
        <f>ROUND(SUM(R36:R53),5)</f>
        <v>330</v>
      </c>
      <c r="S54" s="22">
        <f>ROUND(SUM(S36:S53),5)</f>
        <v>5620</v>
      </c>
      <c r="T54" s="22">
        <f>T53</f>
        <v>5290</v>
      </c>
    </row>
    <row r="55" spans="1:20" ht="12.75">
      <c r="A55" s="16"/>
      <c r="B55" s="16"/>
      <c r="C55" s="16"/>
      <c r="D55" s="16"/>
      <c r="E55" s="16"/>
      <c r="F55" s="16"/>
      <c r="G55" s="16" t="s">
        <v>508</v>
      </c>
      <c r="H55" s="16"/>
      <c r="I55" s="16"/>
      <c r="J55" s="37"/>
      <c r="K55" s="16"/>
      <c r="L55" s="43"/>
      <c r="M55" s="16"/>
      <c r="N55" s="16"/>
      <c r="O55" s="16"/>
      <c r="P55" s="16"/>
      <c r="Q55" s="16"/>
      <c r="R55" s="38"/>
      <c r="S55" s="38"/>
      <c r="T55" s="38"/>
    </row>
    <row r="56" spans="1:20" ht="12.75">
      <c r="A56" s="39"/>
      <c r="B56" s="39"/>
      <c r="C56" s="39"/>
      <c r="D56" s="39"/>
      <c r="E56" s="39"/>
      <c r="F56" s="39"/>
      <c r="G56" s="39"/>
      <c r="H56" s="39"/>
      <c r="I56" s="39" t="s">
        <v>200</v>
      </c>
      <c r="J56" s="40">
        <v>44904</v>
      </c>
      <c r="K56" s="39" t="s">
        <v>595</v>
      </c>
      <c r="L56" s="45"/>
      <c r="M56" s="39" t="s">
        <v>680</v>
      </c>
      <c r="N56" s="39" t="s">
        <v>264</v>
      </c>
      <c r="O56" s="39" t="s">
        <v>744</v>
      </c>
      <c r="P56" s="41"/>
      <c r="Q56" s="39" t="s">
        <v>302</v>
      </c>
      <c r="R56" s="22"/>
      <c r="S56" s="22">
        <v>1328.5</v>
      </c>
      <c r="T56" s="22">
        <v>1328.5</v>
      </c>
    </row>
    <row r="57" spans="1:20" ht="12.75">
      <c r="A57" s="39"/>
      <c r="B57" s="39"/>
      <c r="C57" s="39"/>
      <c r="D57" s="39"/>
      <c r="E57" s="39"/>
      <c r="F57" s="39"/>
      <c r="G57" s="39"/>
      <c r="H57" s="39"/>
      <c r="I57" s="39" t="s">
        <v>200</v>
      </c>
      <c r="J57" s="40">
        <v>44968</v>
      </c>
      <c r="K57" s="39" t="s">
        <v>580</v>
      </c>
      <c r="L57" s="45"/>
      <c r="M57" s="39" t="s">
        <v>666</v>
      </c>
      <c r="N57" s="39" t="s">
        <v>264</v>
      </c>
      <c r="O57" s="39" t="s">
        <v>744</v>
      </c>
      <c r="P57" s="41"/>
      <c r="Q57" s="39" t="s">
        <v>302</v>
      </c>
      <c r="R57" s="22"/>
      <c r="S57" s="22">
        <v>248.75</v>
      </c>
      <c r="T57" s="22">
        <v>1577.25</v>
      </c>
    </row>
    <row r="58" spans="1:20" ht="12.75">
      <c r="A58" s="39"/>
      <c r="B58" s="39"/>
      <c r="C58" s="39"/>
      <c r="D58" s="39"/>
      <c r="E58" s="39"/>
      <c r="F58" s="39"/>
      <c r="G58" s="39"/>
      <c r="H58" s="39"/>
      <c r="I58" s="39" t="s">
        <v>200</v>
      </c>
      <c r="J58" s="40">
        <v>45027</v>
      </c>
      <c r="K58" s="39" t="s">
        <v>577</v>
      </c>
      <c r="L58" s="45"/>
      <c r="M58" s="39" t="s">
        <v>664</v>
      </c>
      <c r="N58" s="39" t="s">
        <v>264</v>
      </c>
      <c r="O58" s="39" t="s">
        <v>744</v>
      </c>
      <c r="P58" s="41"/>
      <c r="Q58" s="39" t="s">
        <v>302</v>
      </c>
      <c r="R58" s="22"/>
      <c r="S58" s="22">
        <v>1016.2</v>
      </c>
      <c r="T58" s="22">
        <v>2593.45</v>
      </c>
    </row>
    <row r="59" spans="1:20" ht="12.75">
      <c r="A59" s="39"/>
      <c r="B59" s="39"/>
      <c r="C59" s="39"/>
      <c r="D59" s="39"/>
      <c r="E59" s="39"/>
      <c r="F59" s="39"/>
      <c r="G59" s="39"/>
      <c r="H59" s="39"/>
      <c r="I59" s="39" t="s">
        <v>200</v>
      </c>
      <c r="J59" s="40">
        <v>45116</v>
      </c>
      <c r="K59" s="39" t="s">
        <v>582</v>
      </c>
      <c r="L59" s="45"/>
      <c r="M59" s="39" t="s">
        <v>668</v>
      </c>
      <c r="N59" s="39" t="s">
        <v>712</v>
      </c>
      <c r="O59" s="39" t="s">
        <v>744</v>
      </c>
      <c r="P59" s="41"/>
      <c r="Q59" s="39" t="s">
        <v>302</v>
      </c>
      <c r="R59" s="22">
        <v>0</v>
      </c>
      <c r="S59" s="22"/>
      <c r="T59" s="22">
        <v>2593.45</v>
      </c>
    </row>
    <row r="60" spans="1:20" ht="12.75">
      <c r="A60" s="39"/>
      <c r="B60" s="39"/>
      <c r="C60" s="39"/>
      <c r="D60" s="39"/>
      <c r="E60" s="39"/>
      <c r="F60" s="39"/>
      <c r="G60" s="39"/>
      <c r="H60" s="39"/>
      <c r="I60" s="39" t="s">
        <v>200</v>
      </c>
      <c r="J60" s="40">
        <v>45116</v>
      </c>
      <c r="K60" s="39" t="s">
        <v>582</v>
      </c>
      <c r="L60" s="45"/>
      <c r="M60" s="39" t="s">
        <v>668</v>
      </c>
      <c r="N60" s="39" t="s">
        <v>713</v>
      </c>
      <c r="O60" s="39" t="s">
        <v>744</v>
      </c>
      <c r="P60" s="41"/>
      <c r="Q60" s="39" t="s">
        <v>302</v>
      </c>
      <c r="R60" s="22"/>
      <c r="S60" s="22">
        <v>176</v>
      </c>
      <c r="T60" s="22">
        <v>2769.45</v>
      </c>
    </row>
    <row r="61" spans="1:20" ht="12.75">
      <c r="A61" s="39"/>
      <c r="B61" s="39"/>
      <c r="C61" s="39"/>
      <c r="D61" s="39"/>
      <c r="E61" s="39"/>
      <c r="F61" s="39"/>
      <c r="G61" s="39"/>
      <c r="H61" s="39"/>
      <c r="I61" s="39" t="s">
        <v>200</v>
      </c>
      <c r="J61" s="40">
        <v>45128</v>
      </c>
      <c r="K61" s="39" t="s">
        <v>584</v>
      </c>
      <c r="L61" s="45"/>
      <c r="M61" s="39" t="s">
        <v>665</v>
      </c>
      <c r="N61" s="39" t="s">
        <v>264</v>
      </c>
      <c r="O61" s="39" t="s">
        <v>744</v>
      </c>
      <c r="P61" s="41"/>
      <c r="Q61" s="39" t="s">
        <v>302</v>
      </c>
      <c r="R61" s="22"/>
      <c r="S61" s="22">
        <v>163.75</v>
      </c>
      <c r="T61" s="22">
        <v>2933.2</v>
      </c>
    </row>
    <row r="62" spans="1:20" ht="12.75">
      <c r="A62" s="39"/>
      <c r="B62" s="39"/>
      <c r="C62" s="39"/>
      <c r="D62" s="39"/>
      <c r="E62" s="39"/>
      <c r="F62" s="39"/>
      <c r="G62" s="39"/>
      <c r="H62" s="39"/>
      <c r="I62" s="39" t="s">
        <v>200</v>
      </c>
      <c r="J62" s="40">
        <v>45158</v>
      </c>
      <c r="K62" s="39" t="s">
        <v>596</v>
      </c>
      <c r="L62" s="45"/>
      <c r="M62" s="39" t="s">
        <v>681</v>
      </c>
      <c r="N62" s="39" t="s">
        <v>264</v>
      </c>
      <c r="O62" s="39"/>
      <c r="P62" s="41"/>
      <c r="Q62" s="39" t="s">
        <v>302</v>
      </c>
      <c r="R62" s="22"/>
      <c r="S62" s="22">
        <v>154.25</v>
      </c>
      <c r="T62" s="22">
        <v>3087.45</v>
      </c>
    </row>
    <row r="63" spans="1:20" ht="12.75">
      <c r="A63" s="39"/>
      <c r="B63" s="39"/>
      <c r="C63" s="39"/>
      <c r="D63" s="39"/>
      <c r="E63" s="39"/>
      <c r="F63" s="39"/>
      <c r="G63" s="39"/>
      <c r="H63" s="39"/>
      <c r="I63" s="39" t="s">
        <v>200</v>
      </c>
      <c r="J63" s="40">
        <v>45163</v>
      </c>
      <c r="K63" s="39" t="s">
        <v>586</v>
      </c>
      <c r="L63" s="45"/>
      <c r="M63" s="39" t="s">
        <v>671</v>
      </c>
      <c r="N63" s="39" t="s">
        <v>264</v>
      </c>
      <c r="O63" s="39" t="s">
        <v>744</v>
      </c>
      <c r="P63" s="41"/>
      <c r="Q63" s="39" t="s">
        <v>302</v>
      </c>
      <c r="R63" s="22"/>
      <c r="S63" s="22">
        <v>712.5</v>
      </c>
      <c r="T63" s="22">
        <v>3799.95</v>
      </c>
    </row>
    <row r="64" spans="1:20" ht="12.75">
      <c r="A64" s="39"/>
      <c r="B64" s="39"/>
      <c r="C64" s="39"/>
      <c r="D64" s="39"/>
      <c r="E64" s="39"/>
      <c r="F64" s="39"/>
      <c r="G64" s="39"/>
      <c r="H64" s="39"/>
      <c r="I64" s="39" t="s">
        <v>200</v>
      </c>
      <c r="J64" s="40">
        <v>45172</v>
      </c>
      <c r="K64" s="39" t="s">
        <v>597</v>
      </c>
      <c r="L64" s="45"/>
      <c r="M64" s="39" t="s">
        <v>682</v>
      </c>
      <c r="N64" s="39" t="s">
        <v>712</v>
      </c>
      <c r="O64" s="39"/>
      <c r="P64" s="41"/>
      <c r="Q64" s="39" t="s">
        <v>302</v>
      </c>
      <c r="R64" s="22">
        <v>0</v>
      </c>
      <c r="S64" s="22"/>
      <c r="T64" s="22">
        <v>3799.95</v>
      </c>
    </row>
    <row r="65" spans="1:20" ht="12.75">
      <c r="A65" s="39"/>
      <c r="B65" s="39"/>
      <c r="C65" s="39"/>
      <c r="D65" s="39"/>
      <c r="E65" s="39"/>
      <c r="F65" s="39"/>
      <c r="G65" s="39"/>
      <c r="H65" s="39"/>
      <c r="I65" s="39" t="s">
        <v>200</v>
      </c>
      <c r="J65" s="40">
        <v>45172</v>
      </c>
      <c r="K65" s="39" t="s">
        <v>597</v>
      </c>
      <c r="L65" s="45"/>
      <c r="M65" s="39" t="s">
        <v>682</v>
      </c>
      <c r="N65" s="39" t="s">
        <v>713</v>
      </c>
      <c r="O65" s="39"/>
      <c r="P65" s="41"/>
      <c r="Q65" s="39" t="s">
        <v>302</v>
      </c>
      <c r="R65" s="22"/>
      <c r="S65" s="22">
        <v>134.75</v>
      </c>
      <c r="T65" s="22">
        <v>3934.7</v>
      </c>
    </row>
    <row r="66" spans="1:20" ht="13.5" thickBot="1">
      <c r="A66" s="39"/>
      <c r="B66" s="39"/>
      <c r="C66" s="39"/>
      <c r="D66" s="39"/>
      <c r="E66" s="39"/>
      <c r="F66" s="39"/>
      <c r="G66" s="39"/>
      <c r="H66" s="39"/>
      <c r="I66" s="39" t="s">
        <v>200</v>
      </c>
      <c r="J66" s="40">
        <v>45193</v>
      </c>
      <c r="K66" s="39" t="s">
        <v>587</v>
      </c>
      <c r="L66" s="45"/>
      <c r="M66" s="39" t="s">
        <v>672</v>
      </c>
      <c r="N66" s="39" t="s">
        <v>264</v>
      </c>
      <c r="O66" s="39"/>
      <c r="P66" s="41"/>
      <c r="Q66" s="39" t="s">
        <v>302</v>
      </c>
      <c r="R66" s="23"/>
      <c r="S66" s="23">
        <v>394.25</v>
      </c>
      <c r="T66" s="23">
        <v>4328.95</v>
      </c>
    </row>
    <row r="67" spans="1:20" ht="13.5" thickBot="1">
      <c r="A67" s="39"/>
      <c r="B67" s="39"/>
      <c r="C67" s="39"/>
      <c r="D67" s="39"/>
      <c r="E67" s="39"/>
      <c r="F67" s="39"/>
      <c r="G67" s="39" t="s">
        <v>551</v>
      </c>
      <c r="H67" s="39"/>
      <c r="I67" s="39"/>
      <c r="J67" s="40"/>
      <c r="K67" s="39"/>
      <c r="L67" s="45"/>
      <c r="M67" s="39"/>
      <c r="N67" s="39"/>
      <c r="O67" s="39"/>
      <c r="P67" s="39"/>
      <c r="Q67" s="39"/>
      <c r="R67" s="32">
        <f>ROUND(SUM(R55:R66),5)</f>
        <v>0</v>
      </c>
      <c r="S67" s="32">
        <f>ROUND(SUM(S55:S66),5)</f>
        <v>4328.95</v>
      </c>
      <c r="T67" s="32">
        <f>T66</f>
        <v>4328.95</v>
      </c>
    </row>
    <row r="68" spans="1:20" ht="12.75">
      <c r="A68" s="39"/>
      <c r="B68" s="39"/>
      <c r="C68" s="39"/>
      <c r="D68" s="39"/>
      <c r="E68" s="39"/>
      <c r="F68" s="39" t="s">
        <v>509</v>
      </c>
      <c r="G68" s="39"/>
      <c r="H68" s="39"/>
      <c r="I68" s="39"/>
      <c r="J68" s="40"/>
      <c r="K68" s="39"/>
      <c r="L68" s="45"/>
      <c r="M68" s="39"/>
      <c r="N68" s="39"/>
      <c r="O68" s="39"/>
      <c r="P68" s="39"/>
      <c r="Q68" s="39"/>
      <c r="R68" s="22">
        <f>ROUND(R19+R23+R35+R54+R67,5)</f>
        <v>505</v>
      </c>
      <c r="S68" s="22">
        <f>ROUND(S19+S23+S35+S54+S67,5)</f>
        <v>15884.69</v>
      </c>
      <c r="T68" s="22">
        <f>ROUND(T19+T23+T35+T54+T67,5)</f>
        <v>15379.69</v>
      </c>
    </row>
    <row r="69" spans="1:20" ht="12.75">
      <c r="A69" s="16"/>
      <c r="B69" s="16"/>
      <c r="C69" s="16"/>
      <c r="D69" s="16"/>
      <c r="E69" s="16"/>
      <c r="F69" s="16" t="s">
        <v>510</v>
      </c>
      <c r="G69" s="16"/>
      <c r="H69" s="16"/>
      <c r="I69" s="16"/>
      <c r="J69" s="37"/>
      <c r="K69" s="16"/>
      <c r="L69" s="43"/>
      <c r="M69" s="16"/>
      <c r="N69" s="16"/>
      <c r="O69" s="16"/>
      <c r="P69" s="16"/>
      <c r="Q69" s="16"/>
      <c r="R69" s="38"/>
      <c r="S69" s="38"/>
      <c r="T69" s="38"/>
    </row>
    <row r="70" spans="1:20" ht="12.75">
      <c r="A70" s="16"/>
      <c r="B70" s="16"/>
      <c r="C70" s="16"/>
      <c r="D70" s="16"/>
      <c r="E70" s="16"/>
      <c r="F70" s="16"/>
      <c r="G70" s="16" t="s">
        <v>511</v>
      </c>
      <c r="H70" s="16"/>
      <c r="I70" s="16"/>
      <c r="J70" s="37"/>
      <c r="K70" s="16"/>
      <c r="L70" s="43"/>
      <c r="M70" s="16"/>
      <c r="N70" s="16"/>
      <c r="O70" s="16"/>
      <c r="P70" s="16"/>
      <c r="Q70" s="16"/>
      <c r="R70" s="38"/>
      <c r="S70" s="38"/>
      <c r="T70" s="38"/>
    </row>
    <row r="71" spans="1:20" ht="12.75">
      <c r="A71" s="39"/>
      <c r="B71" s="39"/>
      <c r="C71" s="39"/>
      <c r="D71" s="39"/>
      <c r="E71" s="39"/>
      <c r="F71" s="39"/>
      <c r="G71" s="39"/>
      <c r="H71" s="39"/>
      <c r="I71" s="39" t="s">
        <v>200</v>
      </c>
      <c r="J71" s="40">
        <v>44845</v>
      </c>
      <c r="K71" s="39" t="s">
        <v>598</v>
      </c>
      <c r="L71" s="45"/>
      <c r="M71" s="39" t="s">
        <v>683</v>
      </c>
      <c r="N71" s="39" t="s">
        <v>714</v>
      </c>
      <c r="O71" s="39" t="s">
        <v>746</v>
      </c>
      <c r="P71" s="41"/>
      <c r="Q71" s="39" t="s">
        <v>302</v>
      </c>
      <c r="R71" s="22"/>
      <c r="S71" s="22">
        <v>480</v>
      </c>
      <c r="T71" s="22">
        <v>480</v>
      </c>
    </row>
    <row r="72" spans="1:20" ht="12.75">
      <c r="A72" s="39"/>
      <c r="B72" s="39"/>
      <c r="C72" s="39"/>
      <c r="D72" s="39"/>
      <c r="E72" s="39"/>
      <c r="F72" s="39"/>
      <c r="G72" s="39"/>
      <c r="H72" s="39"/>
      <c r="I72" s="39" t="s">
        <v>200</v>
      </c>
      <c r="J72" s="40">
        <v>44851</v>
      </c>
      <c r="K72" s="39" t="s">
        <v>583</v>
      </c>
      <c r="L72" s="45"/>
      <c r="M72" s="39" t="s">
        <v>669</v>
      </c>
      <c r="N72" s="39" t="s">
        <v>715</v>
      </c>
      <c r="O72" s="39"/>
      <c r="P72" s="41"/>
      <c r="Q72" s="39" t="s">
        <v>302</v>
      </c>
      <c r="R72" s="22"/>
      <c r="S72" s="22">
        <v>105</v>
      </c>
      <c r="T72" s="22">
        <v>585</v>
      </c>
    </row>
    <row r="73" spans="1:20" ht="12.75">
      <c r="A73" s="39"/>
      <c r="B73" s="39"/>
      <c r="C73" s="39"/>
      <c r="D73" s="39"/>
      <c r="E73" s="39"/>
      <c r="F73" s="39"/>
      <c r="G73" s="39"/>
      <c r="H73" s="39"/>
      <c r="I73" s="39" t="s">
        <v>200</v>
      </c>
      <c r="J73" s="40">
        <v>44876</v>
      </c>
      <c r="K73" s="39" t="s">
        <v>599</v>
      </c>
      <c r="L73" s="45"/>
      <c r="M73" s="39" t="s">
        <v>683</v>
      </c>
      <c r="N73" s="39" t="s">
        <v>714</v>
      </c>
      <c r="O73" s="39" t="s">
        <v>746</v>
      </c>
      <c r="P73" s="41"/>
      <c r="Q73" s="39" t="s">
        <v>302</v>
      </c>
      <c r="R73" s="22"/>
      <c r="S73" s="22">
        <v>480</v>
      </c>
      <c r="T73" s="22">
        <v>1065</v>
      </c>
    </row>
    <row r="74" spans="1:20" ht="12.75">
      <c r="A74" s="39"/>
      <c r="B74" s="39"/>
      <c r="C74" s="39"/>
      <c r="D74" s="39"/>
      <c r="E74" s="39"/>
      <c r="F74" s="39"/>
      <c r="G74" s="39"/>
      <c r="H74" s="39"/>
      <c r="I74" s="39" t="s">
        <v>200</v>
      </c>
      <c r="J74" s="40">
        <v>44904</v>
      </c>
      <c r="K74" s="39" t="s">
        <v>595</v>
      </c>
      <c r="L74" s="45"/>
      <c r="M74" s="39" t="s">
        <v>680</v>
      </c>
      <c r="N74" s="39" t="s">
        <v>715</v>
      </c>
      <c r="O74" s="39" t="s">
        <v>744</v>
      </c>
      <c r="P74" s="41"/>
      <c r="Q74" s="39" t="s">
        <v>302</v>
      </c>
      <c r="R74" s="22"/>
      <c r="S74" s="22">
        <v>455</v>
      </c>
      <c r="T74" s="22">
        <v>1520</v>
      </c>
    </row>
    <row r="75" spans="1:20" ht="12.75">
      <c r="A75" s="39"/>
      <c r="B75" s="39"/>
      <c r="C75" s="39"/>
      <c r="D75" s="39"/>
      <c r="E75" s="39"/>
      <c r="F75" s="39"/>
      <c r="G75" s="39"/>
      <c r="H75" s="39"/>
      <c r="I75" s="39" t="s">
        <v>200</v>
      </c>
      <c r="J75" s="40">
        <v>44906</v>
      </c>
      <c r="K75" s="39" t="s">
        <v>600</v>
      </c>
      <c r="L75" s="45"/>
      <c r="M75" s="39" t="s">
        <v>683</v>
      </c>
      <c r="N75" s="39" t="s">
        <v>714</v>
      </c>
      <c r="O75" s="39" t="s">
        <v>746</v>
      </c>
      <c r="P75" s="41"/>
      <c r="Q75" s="39" t="s">
        <v>302</v>
      </c>
      <c r="R75" s="22"/>
      <c r="S75" s="22">
        <v>480</v>
      </c>
      <c r="T75" s="22">
        <v>2000</v>
      </c>
    </row>
    <row r="76" spans="1:20" ht="12.75">
      <c r="A76" s="39"/>
      <c r="B76" s="39"/>
      <c r="C76" s="39"/>
      <c r="D76" s="39"/>
      <c r="E76" s="39"/>
      <c r="F76" s="39"/>
      <c r="G76" s="39"/>
      <c r="H76" s="39"/>
      <c r="I76" s="39" t="s">
        <v>200</v>
      </c>
      <c r="J76" s="40">
        <v>44956</v>
      </c>
      <c r="K76" s="39" t="s">
        <v>601</v>
      </c>
      <c r="L76" s="45"/>
      <c r="M76" s="39" t="s">
        <v>683</v>
      </c>
      <c r="N76" s="39" t="s">
        <v>714</v>
      </c>
      <c r="O76" s="39" t="s">
        <v>746</v>
      </c>
      <c r="P76" s="41"/>
      <c r="Q76" s="39" t="s">
        <v>302</v>
      </c>
      <c r="R76" s="22"/>
      <c r="S76" s="22">
        <v>480</v>
      </c>
      <c r="T76" s="22">
        <v>2480</v>
      </c>
    </row>
    <row r="77" spans="1:20" ht="12.75">
      <c r="A77" s="39"/>
      <c r="B77" s="39"/>
      <c r="C77" s="39"/>
      <c r="D77" s="39"/>
      <c r="E77" s="39"/>
      <c r="F77" s="39"/>
      <c r="G77" s="39"/>
      <c r="H77" s="39"/>
      <c r="I77" s="39" t="s">
        <v>200</v>
      </c>
      <c r="J77" s="40">
        <v>44968</v>
      </c>
      <c r="K77" s="39" t="s">
        <v>580</v>
      </c>
      <c r="L77" s="45"/>
      <c r="M77" s="39" t="s">
        <v>666</v>
      </c>
      <c r="N77" s="39" t="s">
        <v>715</v>
      </c>
      <c r="O77" s="39" t="s">
        <v>744</v>
      </c>
      <c r="P77" s="41"/>
      <c r="Q77" s="39" t="s">
        <v>302</v>
      </c>
      <c r="R77" s="22"/>
      <c r="S77" s="22">
        <v>315</v>
      </c>
      <c r="T77" s="22">
        <v>2795</v>
      </c>
    </row>
    <row r="78" spans="1:20" ht="12.75">
      <c r="A78" s="39"/>
      <c r="B78" s="39"/>
      <c r="C78" s="39"/>
      <c r="D78" s="39"/>
      <c r="E78" s="39"/>
      <c r="F78" s="39"/>
      <c r="G78" s="39"/>
      <c r="H78" s="39"/>
      <c r="I78" s="39" t="s">
        <v>200</v>
      </c>
      <c r="J78" s="40">
        <v>44985</v>
      </c>
      <c r="K78" s="39" t="s">
        <v>602</v>
      </c>
      <c r="L78" s="45"/>
      <c r="M78" s="39" t="s">
        <v>683</v>
      </c>
      <c r="N78" s="39" t="s">
        <v>714</v>
      </c>
      <c r="O78" s="39" t="s">
        <v>746</v>
      </c>
      <c r="P78" s="41"/>
      <c r="Q78" s="39" t="s">
        <v>302</v>
      </c>
      <c r="R78" s="22"/>
      <c r="S78" s="22">
        <v>480</v>
      </c>
      <c r="T78" s="22">
        <v>3275</v>
      </c>
    </row>
    <row r="79" spans="1:20" ht="12.75">
      <c r="A79" s="39"/>
      <c r="B79" s="39"/>
      <c r="C79" s="39"/>
      <c r="D79" s="39"/>
      <c r="E79" s="39"/>
      <c r="F79" s="39"/>
      <c r="G79" s="39"/>
      <c r="H79" s="39"/>
      <c r="I79" s="39" t="s">
        <v>200</v>
      </c>
      <c r="J79" s="40">
        <v>45016</v>
      </c>
      <c r="K79" s="39" t="s">
        <v>603</v>
      </c>
      <c r="L79" s="45"/>
      <c r="M79" s="39" t="s">
        <v>684</v>
      </c>
      <c r="N79" s="39" t="s">
        <v>714</v>
      </c>
      <c r="O79" s="39" t="s">
        <v>746</v>
      </c>
      <c r="P79" s="41"/>
      <c r="Q79" s="39" t="s">
        <v>302</v>
      </c>
      <c r="R79" s="22"/>
      <c r="S79" s="22">
        <v>240</v>
      </c>
      <c r="T79" s="22">
        <v>3515</v>
      </c>
    </row>
    <row r="80" spans="1:20" ht="12.75">
      <c r="A80" s="39"/>
      <c r="B80" s="39"/>
      <c r="C80" s="39"/>
      <c r="D80" s="39"/>
      <c r="E80" s="39"/>
      <c r="F80" s="39"/>
      <c r="G80" s="39"/>
      <c r="H80" s="39"/>
      <c r="I80" s="39" t="s">
        <v>200</v>
      </c>
      <c r="J80" s="40">
        <v>45016</v>
      </c>
      <c r="K80" s="39" t="s">
        <v>604</v>
      </c>
      <c r="L80" s="45"/>
      <c r="M80" s="39" t="s">
        <v>683</v>
      </c>
      <c r="N80" s="39" t="s">
        <v>714</v>
      </c>
      <c r="O80" s="39" t="s">
        <v>746</v>
      </c>
      <c r="P80" s="41"/>
      <c r="Q80" s="39" t="s">
        <v>302</v>
      </c>
      <c r="R80" s="22"/>
      <c r="S80" s="22">
        <v>480</v>
      </c>
      <c r="T80" s="22">
        <v>3995</v>
      </c>
    </row>
    <row r="81" spans="1:20" ht="12.75">
      <c r="A81" s="39"/>
      <c r="B81" s="39"/>
      <c r="C81" s="39"/>
      <c r="D81" s="39"/>
      <c r="E81" s="39"/>
      <c r="F81" s="39"/>
      <c r="G81" s="39"/>
      <c r="H81" s="39"/>
      <c r="I81" s="39" t="s">
        <v>200</v>
      </c>
      <c r="J81" s="40">
        <v>45016</v>
      </c>
      <c r="K81" s="39" t="s">
        <v>605</v>
      </c>
      <c r="L81" s="45"/>
      <c r="M81" s="39" t="s">
        <v>666</v>
      </c>
      <c r="N81" s="39" t="s">
        <v>714</v>
      </c>
      <c r="O81" s="39" t="s">
        <v>746</v>
      </c>
      <c r="P81" s="41"/>
      <c r="Q81" s="39" t="s">
        <v>302</v>
      </c>
      <c r="R81" s="22"/>
      <c r="S81" s="22">
        <v>300</v>
      </c>
      <c r="T81" s="22">
        <v>4295</v>
      </c>
    </row>
    <row r="82" spans="1:20" ht="12.75">
      <c r="A82" s="39"/>
      <c r="B82" s="39"/>
      <c r="C82" s="39"/>
      <c r="D82" s="39"/>
      <c r="E82" s="39"/>
      <c r="F82" s="39"/>
      <c r="G82" s="39"/>
      <c r="H82" s="39"/>
      <c r="I82" s="39" t="s">
        <v>200</v>
      </c>
      <c r="J82" s="40">
        <v>45027</v>
      </c>
      <c r="K82" s="39" t="s">
        <v>577</v>
      </c>
      <c r="L82" s="45"/>
      <c r="M82" s="39" t="s">
        <v>664</v>
      </c>
      <c r="N82" s="39" t="s">
        <v>715</v>
      </c>
      <c r="O82" s="39" t="s">
        <v>744</v>
      </c>
      <c r="P82" s="41"/>
      <c r="Q82" s="39" t="s">
        <v>302</v>
      </c>
      <c r="R82" s="22"/>
      <c r="S82" s="22">
        <v>1820</v>
      </c>
      <c r="T82" s="22">
        <v>6115</v>
      </c>
    </row>
    <row r="83" spans="1:20" ht="12.75">
      <c r="A83" s="39"/>
      <c r="B83" s="39"/>
      <c r="C83" s="39"/>
      <c r="D83" s="39"/>
      <c r="E83" s="39"/>
      <c r="F83" s="39"/>
      <c r="G83" s="39"/>
      <c r="H83" s="39"/>
      <c r="I83" s="39" t="s">
        <v>200</v>
      </c>
      <c r="J83" s="40">
        <v>45046</v>
      </c>
      <c r="K83" s="39" t="s">
        <v>606</v>
      </c>
      <c r="L83" s="45"/>
      <c r="M83" s="39" t="s">
        <v>684</v>
      </c>
      <c r="N83" s="39" t="s">
        <v>714</v>
      </c>
      <c r="O83" s="39" t="s">
        <v>746</v>
      </c>
      <c r="P83" s="41"/>
      <c r="Q83" s="39" t="s">
        <v>302</v>
      </c>
      <c r="R83" s="22"/>
      <c r="S83" s="22">
        <v>240</v>
      </c>
      <c r="T83" s="22">
        <v>6355</v>
      </c>
    </row>
    <row r="84" spans="1:20" ht="12.75">
      <c r="A84" s="39"/>
      <c r="B84" s="39"/>
      <c r="C84" s="39"/>
      <c r="D84" s="39"/>
      <c r="E84" s="39"/>
      <c r="F84" s="39"/>
      <c r="G84" s="39"/>
      <c r="H84" s="39"/>
      <c r="I84" s="39" t="s">
        <v>200</v>
      </c>
      <c r="J84" s="40">
        <v>45046</v>
      </c>
      <c r="K84" s="39" t="s">
        <v>607</v>
      </c>
      <c r="L84" s="45"/>
      <c r="M84" s="39" t="s">
        <v>683</v>
      </c>
      <c r="N84" s="39" t="s">
        <v>714</v>
      </c>
      <c r="O84" s="39" t="s">
        <v>746</v>
      </c>
      <c r="P84" s="41"/>
      <c r="Q84" s="39" t="s">
        <v>302</v>
      </c>
      <c r="R84" s="22"/>
      <c r="S84" s="22">
        <v>480</v>
      </c>
      <c r="T84" s="22">
        <v>6835</v>
      </c>
    </row>
    <row r="85" spans="1:20" ht="12.75">
      <c r="A85" s="39"/>
      <c r="B85" s="39"/>
      <c r="C85" s="39"/>
      <c r="D85" s="39"/>
      <c r="E85" s="39"/>
      <c r="F85" s="39"/>
      <c r="G85" s="39"/>
      <c r="H85" s="39"/>
      <c r="I85" s="39" t="s">
        <v>200</v>
      </c>
      <c r="J85" s="40">
        <v>45046</v>
      </c>
      <c r="K85" s="39" t="s">
        <v>608</v>
      </c>
      <c r="L85" s="45"/>
      <c r="M85" s="39" t="s">
        <v>666</v>
      </c>
      <c r="N85" s="39" t="s">
        <v>714</v>
      </c>
      <c r="O85" s="39" t="s">
        <v>746</v>
      </c>
      <c r="P85" s="41"/>
      <c r="Q85" s="39" t="s">
        <v>302</v>
      </c>
      <c r="R85" s="22"/>
      <c r="S85" s="22">
        <v>300</v>
      </c>
      <c r="T85" s="22">
        <v>7135</v>
      </c>
    </row>
    <row r="86" spans="1:20" ht="12.75">
      <c r="A86" s="39"/>
      <c r="B86" s="39"/>
      <c r="C86" s="39"/>
      <c r="D86" s="39"/>
      <c r="E86" s="39"/>
      <c r="F86" s="39"/>
      <c r="G86" s="39"/>
      <c r="H86" s="39"/>
      <c r="I86" s="39" t="s">
        <v>200</v>
      </c>
      <c r="J86" s="40">
        <v>45048</v>
      </c>
      <c r="K86" s="39" t="s">
        <v>589</v>
      </c>
      <c r="L86" s="45"/>
      <c r="M86" s="39" t="s">
        <v>675</v>
      </c>
      <c r="N86" s="39" t="s">
        <v>716</v>
      </c>
      <c r="O86" s="39" t="s">
        <v>744</v>
      </c>
      <c r="P86" s="41"/>
      <c r="Q86" s="39" t="s">
        <v>302</v>
      </c>
      <c r="R86" s="22"/>
      <c r="S86" s="22">
        <v>35</v>
      </c>
      <c r="T86" s="22">
        <v>7170</v>
      </c>
    </row>
    <row r="87" spans="1:20" ht="12.75">
      <c r="A87" s="39"/>
      <c r="B87" s="39"/>
      <c r="C87" s="39"/>
      <c r="D87" s="39"/>
      <c r="E87" s="39"/>
      <c r="F87" s="39"/>
      <c r="G87" s="39"/>
      <c r="H87" s="39"/>
      <c r="I87" s="39" t="s">
        <v>200</v>
      </c>
      <c r="J87" s="40">
        <v>45051</v>
      </c>
      <c r="K87" s="39" t="s">
        <v>609</v>
      </c>
      <c r="L87" s="45"/>
      <c r="M87" s="39" t="s">
        <v>685</v>
      </c>
      <c r="N87" s="39" t="s">
        <v>715</v>
      </c>
      <c r="O87" s="39"/>
      <c r="P87" s="41"/>
      <c r="Q87" s="39" t="s">
        <v>302</v>
      </c>
      <c r="R87" s="22"/>
      <c r="S87" s="22">
        <v>70</v>
      </c>
      <c r="T87" s="22">
        <v>7240</v>
      </c>
    </row>
    <row r="88" spans="1:20" ht="12.75">
      <c r="A88" s="39"/>
      <c r="B88" s="39"/>
      <c r="C88" s="39"/>
      <c r="D88" s="39"/>
      <c r="E88" s="39"/>
      <c r="F88" s="39"/>
      <c r="G88" s="39"/>
      <c r="H88" s="39"/>
      <c r="I88" s="39" t="s">
        <v>200</v>
      </c>
      <c r="J88" s="40">
        <v>45077</v>
      </c>
      <c r="K88" s="39" t="s">
        <v>610</v>
      </c>
      <c r="L88" s="45"/>
      <c r="M88" s="39" t="s">
        <v>686</v>
      </c>
      <c r="N88" s="39" t="s">
        <v>714</v>
      </c>
      <c r="O88" s="39" t="s">
        <v>746</v>
      </c>
      <c r="P88" s="41"/>
      <c r="Q88" s="39" t="s">
        <v>302</v>
      </c>
      <c r="R88" s="22"/>
      <c r="S88" s="22">
        <v>316</v>
      </c>
      <c r="T88" s="22">
        <v>7556</v>
      </c>
    </row>
    <row r="89" spans="1:20" ht="12.75">
      <c r="A89" s="39"/>
      <c r="B89" s="39"/>
      <c r="C89" s="39"/>
      <c r="D89" s="39"/>
      <c r="E89" s="39"/>
      <c r="F89" s="39"/>
      <c r="G89" s="39"/>
      <c r="H89" s="39"/>
      <c r="I89" s="39" t="s">
        <v>200</v>
      </c>
      <c r="J89" s="40">
        <v>45077</v>
      </c>
      <c r="K89" s="39" t="s">
        <v>611</v>
      </c>
      <c r="L89" s="45"/>
      <c r="M89" s="39" t="s">
        <v>684</v>
      </c>
      <c r="N89" s="39" t="s">
        <v>714</v>
      </c>
      <c r="O89" s="39" t="s">
        <v>746</v>
      </c>
      <c r="P89" s="41"/>
      <c r="Q89" s="39" t="s">
        <v>302</v>
      </c>
      <c r="R89" s="22"/>
      <c r="S89" s="22">
        <v>240</v>
      </c>
      <c r="T89" s="22">
        <v>7796</v>
      </c>
    </row>
    <row r="90" spans="1:20" ht="12.75">
      <c r="A90" s="39"/>
      <c r="B90" s="39"/>
      <c r="C90" s="39"/>
      <c r="D90" s="39"/>
      <c r="E90" s="39"/>
      <c r="F90" s="39"/>
      <c r="G90" s="39"/>
      <c r="H90" s="39"/>
      <c r="I90" s="39" t="s">
        <v>200</v>
      </c>
      <c r="J90" s="40">
        <v>45077</v>
      </c>
      <c r="K90" s="39" t="s">
        <v>612</v>
      </c>
      <c r="L90" s="45"/>
      <c r="M90" s="39" t="s">
        <v>683</v>
      </c>
      <c r="N90" s="39" t="s">
        <v>714</v>
      </c>
      <c r="O90" s="39" t="s">
        <v>746</v>
      </c>
      <c r="P90" s="41"/>
      <c r="Q90" s="39" t="s">
        <v>302</v>
      </c>
      <c r="R90" s="22"/>
      <c r="S90" s="22">
        <v>480</v>
      </c>
      <c r="T90" s="22">
        <v>8276</v>
      </c>
    </row>
    <row r="91" spans="1:20" ht="12.75">
      <c r="A91" s="39"/>
      <c r="B91" s="39"/>
      <c r="C91" s="39"/>
      <c r="D91" s="39"/>
      <c r="E91" s="39"/>
      <c r="F91" s="39"/>
      <c r="G91" s="39"/>
      <c r="H91" s="39"/>
      <c r="I91" s="39" t="s">
        <v>200</v>
      </c>
      <c r="J91" s="40">
        <v>45077</v>
      </c>
      <c r="K91" s="39" t="s">
        <v>613</v>
      </c>
      <c r="L91" s="45"/>
      <c r="M91" s="39" t="s">
        <v>666</v>
      </c>
      <c r="N91" s="39" t="s">
        <v>714</v>
      </c>
      <c r="O91" s="39" t="s">
        <v>746</v>
      </c>
      <c r="P91" s="41"/>
      <c r="Q91" s="39" t="s">
        <v>302</v>
      </c>
      <c r="R91" s="22"/>
      <c r="S91" s="22">
        <v>300</v>
      </c>
      <c r="T91" s="22">
        <v>8576</v>
      </c>
    </row>
    <row r="92" spans="1:20" ht="12.75">
      <c r="A92" s="39"/>
      <c r="B92" s="39"/>
      <c r="C92" s="39"/>
      <c r="D92" s="39"/>
      <c r="E92" s="39"/>
      <c r="F92" s="39"/>
      <c r="G92" s="39"/>
      <c r="H92" s="39"/>
      <c r="I92" s="39" t="s">
        <v>200</v>
      </c>
      <c r="J92" s="40">
        <v>45082</v>
      </c>
      <c r="K92" s="39" t="s">
        <v>576</v>
      </c>
      <c r="L92" s="45"/>
      <c r="M92" s="39" t="s">
        <v>663</v>
      </c>
      <c r="N92" s="39" t="s">
        <v>717</v>
      </c>
      <c r="O92" s="39" t="s">
        <v>744</v>
      </c>
      <c r="P92" s="41"/>
      <c r="Q92" s="39" t="s">
        <v>302</v>
      </c>
      <c r="R92" s="22"/>
      <c r="S92" s="22">
        <v>75</v>
      </c>
      <c r="T92" s="22">
        <v>8651</v>
      </c>
    </row>
    <row r="93" spans="1:20" ht="12.75">
      <c r="A93" s="39"/>
      <c r="B93" s="39"/>
      <c r="C93" s="39"/>
      <c r="D93" s="39"/>
      <c r="E93" s="39"/>
      <c r="F93" s="39"/>
      <c r="G93" s="39"/>
      <c r="H93" s="39"/>
      <c r="I93" s="39" t="s">
        <v>200</v>
      </c>
      <c r="J93" s="40">
        <v>45107</v>
      </c>
      <c r="K93" s="39" t="s">
        <v>614</v>
      </c>
      <c r="L93" s="45"/>
      <c r="M93" s="39" t="s">
        <v>686</v>
      </c>
      <c r="N93" s="39" t="s">
        <v>714</v>
      </c>
      <c r="O93" s="39" t="s">
        <v>746</v>
      </c>
      <c r="P93" s="41"/>
      <c r="Q93" s="39" t="s">
        <v>302</v>
      </c>
      <c r="R93" s="22"/>
      <c r="S93" s="22">
        <v>316</v>
      </c>
      <c r="T93" s="22">
        <v>8967</v>
      </c>
    </row>
    <row r="94" spans="1:20" ht="12.75">
      <c r="A94" s="39"/>
      <c r="B94" s="39"/>
      <c r="C94" s="39"/>
      <c r="D94" s="39"/>
      <c r="E94" s="39"/>
      <c r="F94" s="39"/>
      <c r="G94" s="39"/>
      <c r="H94" s="39"/>
      <c r="I94" s="39" t="s">
        <v>200</v>
      </c>
      <c r="J94" s="40">
        <v>45107</v>
      </c>
      <c r="K94" s="39" t="s">
        <v>615</v>
      </c>
      <c r="L94" s="45"/>
      <c r="M94" s="39" t="s">
        <v>684</v>
      </c>
      <c r="N94" s="39" t="s">
        <v>714</v>
      </c>
      <c r="O94" s="39" t="s">
        <v>746</v>
      </c>
      <c r="P94" s="41"/>
      <c r="Q94" s="39" t="s">
        <v>302</v>
      </c>
      <c r="R94" s="22"/>
      <c r="S94" s="22">
        <v>240</v>
      </c>
      <c r="T94" s="22">
        <v>9207</v>
      </c>
    </row>
    <row r="95" spans="1:20" ht="12.75">
      <c r="A95" s="39"/>
      <c r="B95" s="39"/>
      <c r="C95" s="39"/>
      <c r="D95" s="39"/>
      <c r="E95" s="39"/>
      <c r="F95" s="39"/>
      <c r="G95" s="39"/>
      <c r="H95" s="39"/>
      <c r="I95" s="39" t="s">
        <v>200</v>
      </c>
      <c r="J95" s="40">
        <v>45107</v>
      </c>
      <c r="K95" s="39" t="s">
        <v>616</v>
      </c>
      <c r="L95" s="45"/>
      <c r="M95" s="39" t="s">
        <v>683</v>
      </c>
      <c r="N95" s="39" t="s">
        <v>714</v>
      </c>
      <c r="O95" s="39" t="s">
        <v>746</v>
      </c>
      <c r="P95" s="41"/>
      <c r="Q95" s="39" t="s">
        <v>302</v>
      </c>
      <c r="R95" s="22"/>
      <c r="S95" s="22">
        <v>480</v>
      </c>
      <c r="T95" s="22">
        <v>9687</v>
      </c>
    </row>
    <row r="96" spans="1:20" ht="12.75">
      <c r="A96" s="39"/>
      <c r="B96" s="39"/>
      <c r="C96" s="39"/>
      <c r="D96" s="39"/>
      <c r="E96" s="39"/>
      <c r="F96" s="39"/>
      <c r="G96" s="39"/>
      <c r="H96" s="39"/>
      <c r="I96" s="39" t="s">
        <v>200</v>
      </c>
      <c r="J96" s="40">
        <v>45107</v>
      </c>
      <c r="K96" s="39" t="s">
        <v>617</v>
      </c>
      <c r="L96" s="45"/>
      <c r="M96" s="39" t="s">
        <v>666</v>
      </c>
      <c r="N96" s="39" t="s">
        <v>714</v>
      </c>
      <c r="O96" s="39" t="s">
        <v>746</v>
      </c>
      <c r="P96" s="41"/>
      <c r="Q96" s="39" t="s">
        <v>302</v>
      </c>
      <c r="R96" s="22"/>
      <c r="S96" s="22">
        <v>300</v>
      </c>
      <c r="T96" s="22">
        <v>9987</v>
      </c>
    </row>
    <row r="97" spans="1:20" ht="12.75">
      <c r="A97" s="39"/>
      <c r="B97" s="39"/>
      <c r="C97" s="39"/>
      <c r="D97" s="39"/>
      <c r="E97" s="39"/>
      <c r="F97" s="39"/>
      <c r="G97" s="39"/>
      <c r="H97" s="39"/>
      <c r="I97" s="39" t="s">
        <v>200</v>
      </c>
      <c r="J97" s="40">
        <v>45116</v>
      </c>
      <c r="K97" s="39" t="s">
        <v>582</v>
      </c>
      <c r="L97" s="45"/>
      <c r="M97" s="39" t="s">
        <v>668</v>
      </c>
      <c r="N97" s="39" t="s">
        <v>715</v>
      </c>
      <c r="O97" s="39" t="s">
        <v>744</v>
      </c>
      <c r="P97" s="41"/>
      <c r="Q97" s="39" t="s">
        <v>302</v>
      </c>
      <c r="R97" s="22"/>
      <c r="S97" s="22">
        <v>525</v>
      </c>
      <c r="T97" s="22">
        <v>10512</v>
      </c>
    </row>
    <row r="98" spans="1:20" ht="12.75">
      <c r="A98" s="39"/>
      <c r="B98" s="39"/>
      <c r="C98" s="39"/>
      <c r="D98" s="39"/>
      <c r="E98" s="39"/>
      <c r="F98" s="39"/>
      <c r="G98" s="39"/>
      <c r="H98" s="39"/>
      <c r="I98" s="39" t="s">
        <v>200</v>
      </c>
      <c r="J98" s="40">
        <v>45118</v>
      </c>
      <c r="K98" s="39" t="s">
        <v>618</v>
      </c>
      <c r="L98" s="45"/>
      <c r="M98" s="39" t="s">
        <v>663</v>
      </c>
      <c r="N98" s="39" t="s">
        <v>718</v>
      </c>
      <c r="O98" s="39" t="s">
        <v>746</v>
      </c>
      <c r="P98" s="41"/>
      <c r="Q98" s="39" t="s">
        <v>302</v>
      </c>
      <c r="R98" s="22"/>
      <c r="S98" s="22">
        <v>35</v>
      </c>
      <c r="T98" s="22">
        <v>10547</v>
      </c>
    </row>
    <row r="99" spans="1:20" ht="12.75">
      <c r="A99" s="39"/>
      <c r="B99" s="39"/>
      <c r="C99" s="39"/>
      <c r="D99" s="39"/>
      <c r="E99" s="39"/>
      <c r="F99" s="39"/>
      <c r="G99" s="39"/>
      <c r="H99" s="39"/>
      <c r="I99" s="39" t="s">
        <v>200</v>
      </c>
      <c r="J99" s="40">
        <v>45128</v>
      </c>
      <c r="K99" s="39" t="s">
        <v>584</v>
      </c>
      <c r="L99" s="45"/>
      <c r="M99" s="39" t="s">
        <v>665</v>
      </c>
      <c r="N99" s="39" t="s">
        <v>715</v>
      </c>
      <c r="O99" s="39" t="s">
        <v>744</v>
      </c>
      <c r="P99" s="41"/>
      <c r="Q99" s="39" t="s">
        <v>302</v>
      </c>
      <c r="R99" s="22"/>
      <c r="S99" s="22">
        <v>315</v>
      </c>
      <c r="T99" s="22">
        <v>10862</v>
      </c>
    </row>
    <row r="100" spans="1:20" ht="12.75">
      <c r="A100" s="39"/>
      <c r="B100" s="39"/>
      <c r="C100" s="39"/>
      <c r="D100" s="39"/>
      <c r="E100" s="39"/>
      <c r="F100" s="39"/>
      <c r="G100" s="39"/>
      <c r="H100" s="39"/>
      <c r="I100" s="39" t="s">
        <v>200</v>
      </c>
      <c r="J100" s="40">
        <v>45138</v>
      </c>
      <c r="K100" s="39" t="s">
        <v>619</v>
      </c>
      <c r="L100" s="45"/>
      <c r="M100" s="39" t="s">
        <v>686</v>
      </c>
      <c r="N100" s="39" t="s">
        <v>714</v>
      </c>
      <c r="O100" s="39" t="s">
        <v>746</v>
      </c>
      <c r="P100" s="41"/>
      <c r="Q100" s="39" t="s">
        <v>302</v>
      </c>
      <c r="R100" s="22"/>
      <c r="S100" s="22">
        <v>316</v>
      </c>
      <c r="T100" s="22">
        <v>11178</v>
      </c>
    </row>
    <row r="101" spans="1:20" ht="12.75">
      <c r="A101" s="39"/>
      <c r="B101" s="39"/>
      <c r="C101" s="39"/>
      <c r="D101" s="39"/>
      <c r="E101" s="39"/>
      <c r="F101" s="39"/>
      <c r="G101" s="39"/>
      <c r="H101" s="39"/>
      <c r="I101" s="39" t="s">
        <v>200</v>
      </c>
      <c r="J101" s="40">
        <v>45138</v>
      </c>
      <c r="K101" s="39" t="s">
        <v>620</v>
      </c>
      <c r="L101" s="45"/>
      <c r="M101" s="39" t="s">
        <v>684</v>
      </c>
      <c r="N101" s="39" t="s">
        <v>714</v>
      </c>
      <c r="O101" s="39" t="s">
        <v>746</v>
      </c>
      <c r="P101" s="41"/>
      <c r="Q101" s="39" t="s">
        <v>302</v>
      </c>
      <c r="R101" s="22"/>
      <c r="S101" s="22">
        <v>240</v>
      </c>
      <c r="T101" s="22">
        <v>11418</v>
      </c>
    </row>
    <row r="102" spans="1:20" ht="12.75">
      <c r="A102" s="39"/>
      <c r="B102" s="39"/>
      <c r="C102" s="39"/>
      <c r="D102" s="39"/>
      <c r="E102" s="39"/>
      <c r="F102" s="39"/>
      <c r="G102" s="39"/>
      <c r="H102" s="39"/>
      <c r="I102" s="39" t="s">
        <v>200</v>
      </c>
      <c r="J102" s="40">
        <v>45138</v>
      </c>
      <c r="K102" s="39" t="s">
        <v>621</v>
      </c>
      <c r="L102" s="45"/>
      <c r="M102" s="39" t="s">
        <v>683</v>
      </c>
      <c r="N102" s="39" t="s">
        <v>714</v>
      </c>
      <c r="O102" s="39" t="s">
        <v>746</v>
      </c>
      <c r="P102" s="41"/>
      <c r="Q102" s="39" t="s">
        <v>302</v>
      </c>
      <c r="R102" s="22"/>
      <c r="S102" s="22">
        <v>480</v>
      </c>
      <c r="T102" s="22">
        <v>11898</v>
      </c>
    </row>
    <row r="103" spans="1:20" ht="12.75">
      <c r="A103" s="39"/>
      <c r="B103" s="39"/>
      <c r="C103" s="39"/>
      <c r="D103" s="39"/>
      <c r="E103" s="39"/>
      <c r="F103" s="39"/>
      <c r="G103" s="39"/>
      <c r="H103" s="39"/>
      <c r="I103" s="39" t="s">
        <v>200</v>
      </c>
      <c r="J103" s="40">
        <v>45138</v>
      </c>
      <c r="K103" s="39" t="s">
        <v>622</v>
      </c>
      <c r="L103" s="45"/>
      <c r="M103" s="39" t="s">
        <v>666</v>
      </c>
      <c r="N103" s="39" t="s">
        <v>714</v>
      </c>
      <c r="O103" s="39" t="s">
        <v>746</v>
      </c>
      <c r="P103" s="41"/>
      <c r="Q103" s="39" t="s">
        <v>302</v>
      </c>
      <c r="R103" s="22"/>
      <c r="S103" s="22">
        <v>300</v>
      </c>
      <c r="T103" s="22">
        <v>12198</v>
      </c>
    </row>
    <row r="104" spans="1:20" ht="12.75">
      <c r="A104" s="39"/>
      <c r="B104" s="39"/>
      <c r="C104" s="39"/>
      <c r="D104" s="39"/>
      <c r="E104" s="39"/>
      <c r="F104" s="39"/>
      <c r="G104" s="39"/>
      <c r="H104" s="39"/>
      <c r="I104" s="39" t="s">
        <v>200</v>
      </c>
      <c r="J104" s="40">
        <v>45149</v>
      </c>
      <c r="K104" s="39" t="s">
        <v>579</v>
      </c>
      <c r="L104" s="45"/>
      <c r="M104" s="39" t="s">
        <v>663</v>
      </c>
      <c r="N104" s="39" t="s">
        <v>264</v>
      </c>
      <c r="O104" s="39" t="s">
        <v>744</v>
      </c>
      <c r="P104" s="41"/>
      <c r="Q104" s="39" t="s">
        <v>302</v>
      </c>
      <c r="R104" s="22"/>
      <c r="S104" s="22">
        <v>70</v>
      </c>
      <c r="T104" s="22">
        <v>12268</v>
      </c>
    </row>
    <row r="105" spans="1:20" ht="12.75">
      <c r="A105" s="39"/>
      <c r="B105" s="39"/>
      <c r="C105" s="39"/>
      <c r="D105" s="39"/>
      <c r="E105" s="39"/>
      <c r="F105" s="39"/>
      <c r="G105" s="39"/>
      <c r="H105" s="39"/>
      <c r="I105" s="39" t="s">
        <v>200</v>
      </c>
      <c r="J105" s="40">
        <v>45158</v>
      </c>
      <c r="K105" s="39" t="s">
        <v>596</v>
      </c>
      <c r="L105" s="45"/>
      <c r="M105" s="39" t="s">
        <v>681</v>
      </c>
      <c r="N105" s="39" t="s">
        <v>715</v>
      </c>
      <c r="O105" s="39"/>
      <c r="P105" s="41"/>
      <c r="Q105" s="39" t="s">
        <v>302</v>
      </c>
      <c r="R105" s="22"/>
      <c r="S105" s="22">
        <v>490</v>
      </c>
      <c r="T105" s="22">
        <v>12758</v>
      </c>
    </row>
    <row r="106" spans="1:20" ht="12.75">
      <c r="A106" s="39"/>
      <c r="B106" s="39"/>
      <c r="C106" s="39"/>
      <c r="D106" s="39"/>
      <c r="E106" s="39"/>
      <c r="F106" s="39"/>
      <c r="G106" s="39"/>
      <c r="H106" s="39"/>
      <c r="I106" s="39" t="s">
        <v>200</v>
      </c>
      <c r="J106" s="40">
        <v>45163</v>
      </c>
      <c r="K106" s="39" t="s">
        <v>586</v>
      </c>
      <c r="L106" s="45"/>
      <c r="M106" s="39" t="s">
        <v>671</v>
      </c>
      <c r="N106" s="39" t="s">
        <v>715</v>
      </c>
      <c r="O106" s="39" t="s">
        <v>744</v>
      </c>
      <c r="P106" s="41"/>
      <c r="Q106" s="39" t="s">
        <v>302</v>
      </c>
      <c r="R106" s="22"/>
      <c r="S106" s="22">
        <v>945</v>
      </c>
      <c r="T106" s="22">
        <v>13703</v>
      </c>
    </row>
    <row r="107" spans="1:20" ht="12.75">
      <c r="A107" s="39"/>
      <c r="B107" s="39"/>
      <c r="C107" s="39"/>
      <c r="D107" s="39"/>
      <c r="E107" s="39"/>
      <c r="F107" s="39"/>
      <c r="G107" s="39"/>
      <c r="H107" s="39"/>
      <c r="I107" s="39" t="s">
        <v>200</v>
      </c>
      <c r="J107" s="40">
        <v>45169</v>
      </c>
      <c r="K107" s="39" t="s">
        <v>623</v>
      </c>
      <c r="L107" s="45"/>
      <c r="M107" s="39" t="s">
        <v>686</v>
      </c>
      <c r="N107" s="39" t="s">
        <v>714</v>
      </c>
      <c r="O107" s="39" t="s">
        <v>746</v>
      </c>
      <c r="P107" s="41"/>
      <c r="Q107" s="39" t="s">
        <v>302</v>
      </c>
      <c r="R107" s="22"/>
      <c r="S107" s="22">
        <v>316</v>
      </c>
      <c r="T107" s="22">
        <v>14019</v>
      </c>
    </row>
    <row r="108" spans="1:20" ht="12.75">
      <c r="A108" s="39"/>
      <c r="B108" s="39"/>
      <c r="C108" s="39"/>
      <c r="D108" s="39"/>
      <c r="E108" s="39"/>
      <c r="F108" s="39"/>
      <c r="G108" s="39"/>
      <c r="H108" s="39"/>
      <c r="I108" s="39" t="s">
        <v>200</v>
      </c>
      <c r="J108" s="40">
        <v>45169</v>
      </c>
      <c r="K108" s="39" t="s">
        <v>624</v>
      </c>
      <c r="L108" s="45"/>
      <c r="M108" s="39" t="s">
        <v>684</v>
      </c>
      <c r="N108" s="39" t="s">
        <v>714</v>
      </c>
      <c r="O108" s="39" t="s">
        <v>746</v>
      </c>
      <c r="P108" s="41"/>
      <c r="Q108" s="39" t="s">
        <v>302</v>
      </c>
      <c r="R108" s="22"/>
      <c r="S108" s="22">
        <v>240</v>
      </c>
      <c r="T108" s="22">
        <v>14259</v>
      </c>
    </row>
    <row r="109" spans="1:20" ht="12.75">
      <c r="A109" s="39"/>
      <c r="B109" s="39"/>
      <c r="C109" s="39"/>
      <c r="D109" s="39"/>
      <c r="E109" s="39"/>
      <c r="F109" s="39"/>
      <c r="G109" s="39"/>
      <c r="H109" s="39"/>
      <c r="I109" s="39" t="s">
        <v>200</v>
      </c>
      <c r="J109" s="40">
        <v>45169</v>
      </c>
      <c r="K109" s="39" t="s">
        <v>625</v>
      </c>
      <c r="L109" s="45"/>
      <c r="M109" s="39" t="s">
        <v>683</v>
      </c>
      <c r="N109" s="39" t="s">
        <v>714</v>
      </c>
      <c r="O109" s="39" t="s">
        <v>746</v>
      </c>
      <c r="P109" s="41"/>
      <c r="Q109" s="39" t="s">
        <v>302</v>
      </c>
      <c r="R109" s="22"/>
      <c r="S109" s="22">
        <v>480</v>
      </c>
      <c r="T109" s="22">
        <v>14739</v>
      </c>
    </row>
    <row r="110" spans="1:20" ht="12.75">
      <c r="A110" s="39"/>
      <c r="B110" s="39"/>
      <c r="C110" s="39"/>
      <c r="D110" s="39"/>
      <c r="E110" s="39"/>
      <c r="F110" s="39"/>
      <c r="G110" s="39"/>
      <c r="H110" s="39"/>
      <c r="I110" s="39" t="s">
        <v>200</v>
      </c>
      <c r="J110" s="40">
        <v>45169</v>
      </c>
      <c r="K110" s="39" t="s">
        <v>626</v>
      </c>
      <c r="L110" s="45"/>
      <c r="M110" s="39" t="s">
        <v>666</v>
      </c>
      <c r="N110" s="39" t="s">
        <v>714</v>
      </c>
      <c r="O110" s="39" t="s">
        <v>746</v>
      </c>
      <c r="P110" s="41"/>
      <c r="Q110" s="39" t="s">
        <v>302</v>
      </c>
      <c r="R110" s="22"/>
      <c r="S110" s="22">
        <v>300</v>
      </c>
      <c r="T110" s="22">
        <v>15039</v>
      </c>
    </row>
    <row r="111" spans="1:20" ht="12.75">
      <c r="A111" s="39"/>
      <c r="B111" s="39"/>
      <c r="C111" s="39"/>
      <c r="D111" s="39"/>
      <c r="E111" s="39"/>
      <c r="F111" s="39"/>
      <c r="G111" s="39"/>
      <c r="H111" s="39"/>
      <c r="I111" s="39" t="s">
        <v>200</v>
      </c>
      <c r="J111" s="40">
        <v>45172</v>
      </c>
      <c r="K111" s="39" t="s">
        <v>597</v>
      </c>
      <c r="L111" s="45"/>
      <c r="M111" s="39" t="s">
        <v>682</v>
      </c>
      <c r="N111" s="39" t="s">
        <v>715</v>
      </c>
      <c r="O111" s="39"/>
      <c r="P111" s="41"/>
      <c r="Q111" s="39" t="s">
        <v>302</v>
      </c>
      <c r="R111" s="22"/>
      <c r="S111" s="22">
        <v>490</v>
      </c>
      <c r="T111" s="22">
        <v>15529</v>
      </c>
    </row>
    <row r="112" spans="1:20" ht="12.75">
      <c r="A112" s="39"/>
      <c r="B112" s="39"/>
      <c r="C112" s="39"/>
      <c r="D112" s="39"/>
      <c r="E112" s="39"/>
      <c r="F112" s="39"/>
      <c r="G112" s="39"/>
      <c r="H112" s="39"/>
      <c r="I112" s="39" t="s">
        <v>200</v>
      </c>
      <c r="J112" s="40">
        <v>45181</v>
      </c>
      <c r="K112" s="39" t="s">
        <v>627</v>
      </c>
      <c r="L112" s="45"/>
      <c r="M112" s="39" t="s">
        <v>663</v>
      </c>
      <c r="N112" s="39" t="s">
        <v>718</v>
      </c>
      <c r="O112" s="39" t="s">
        <v>746</v>
      </c>
      <c r="P112" s="41"/>
      <c r="Q112" s="39" t="s">
        <v>302</v>
      </c>
      <c r="R112" s="22"/>
      <c r="S112" s="22">
        <v>35</v>
      </c>
      <c r="T112" s="22">
        <v>15564</v>
      </c>
    </row>
    <row r="113" spans="1:20" ht="12.75">
      <c r="A113" s="39"/>
      <c r="B113" s="39"/>
      <c r="C113" s="39"/>
      <c r="D113" s="39"/>
      <c r="E113" s="39"/>
      <c r="F113" s="39"/>
      <c r="G113" s="39"/>
      <c r="H113" s="39"/>
      <c r="I113" s="39" t="s">
        <v>200</v>
      </c>
      <c r="J113" s="40">
        <v>45193</v>
      </c>
      <c r="K113" s="39" t="s">
        <v>587</v>
      </c>
      <c r="L113" s="45"/>
      <c r="M113" s="39" t="s">
        <v>672</v>
      </c>
      <c r="N113" s="39" t="s">
        <v>715</v>
      </c>
      <c r="O113" s="39"/>
      <c r="P113" s="41"/>
      <c r="Q113" s="39" t="s">
        <v>302</v>
      </c>
      <c r="R113" s="22"/>
      <c r="S113" s="22">
        <v>910</v>
      </c>
      <c r="T113" s="22">
        <v>16474</v>
      </c>
    </row>
    <row r="114" spans="1:20" ht="12.75">
      <c r="A114" s="39"/>
      <c r="B114" s="39"/>
      <c r="C114" s="39"/>
      <c r="D114" s="39"/>
      <c r="E114" s="39"/>
      <c r="F114" s="39"/>
      <c r="G114" s="39"/>
      <c r="H114" s="39"/>
      <c r="I114" s="39" t="s">
        <v>200</v>
      </c>
      <c r="J114" s="40">
        <v>45199</v>
      </c>
      <c r="K114" s="39" t="s">
        <v>628</v>
      </c>
      <c r="L114" s="45"/>
      <c r="M114" s="39" t="s">
        <v>686</v>
      </c>
      <c r="N114" s="39" t="s">
        <v>714</v>
      </c>
      <c r="O114" s="39" t="s">
        <v>746</v>
      </c>
      <c r="P114" s="41"/>
      <c r="Q114" s="39" t="s">
        <v>302</v>
      </c>
      <c r="R114" s="22"/>
      <c r="S114" s="22">
        <v>316</v>
      </c>
      <c r="T114" s="22">
        <v>16790</v>
      </c>
    </row>
    <row r="115" spans="1:20" ht="12.75">
      <c r="A115" s="39"/>
      <c r="B115" s="39"/>
      <c r="C115" s="39"/>
      <c r="D115" s="39"/>
      <c r="E115" s="39"/>
      <c r="F115" s="39"/>
      <c r="G115" s="39"/>
      <c r="H115" s="39"/>
      <c r="I115" s="39" t="s">
        <v>200</v>
      </c>
      <c r="J115" s="40">
        <v>45199</v>
      </c>
      <c r="K115" s="39" t="s">
        <v>629</v>
      </c>
      <c r="L115" s="45"/>
      <c r="M115" s="39" t="s">
        <v>684</v>
      </c>
      <c r="N115" s="39" t="s">
        <v>714</v>
      </c>
      <c r="O115" s="39" t="s">
        <v>746</v>
      </c>
      <c r="P115" s="41"/>
      <c r="Q115" s="39" t="s">
        <v>302</v>
      </c>
      <c r="R115" s="22"/>
      <c r="S115" s="22">
        <v>240</v>
      </c>
      <c r="T115" s="22">
        <v>17030</v>
      </c>
    </row>
    <row r="116" spans="1:20" ht="12.75">
      <c r="A116" s="39"/>
      <c r="B116" s="39"/>
      <c r="C116" s="39"/>
      <c r="D116" s="39"/>
      <c r="E116" s="39"/>
      <c r="F116" s="39"/>
      <c r="G116" s="39"/>
      <c r="H116" s="39"/>
      <c r="I116" s="39" t="s">
        <v>200</v>
      </c>
      <c r="J116" s="40">
        <v>45199</v>
      </c>
      <c r="K116" s="39" t="s">
        <v>630</v>
      </c>
      <c r="L116" s="45"/>
      <c r="M116" s="39" t="s">
        <v>683</v>
      </c>
      <c r="N116" s="39" t="s">
        <v>714</v>
      </c>
      <c r="O116" s="39" t="s">
        <v>746</v>
      </c>
      <c r="P116" s="41"/>
      <c r="Q116" s="39" t="s">
        <v>302</v>
      </c>
      <c r="R116" s="22"/>
      <c r="S116" s="22">
        <v>480</v>
      </c>
      <c r="T116" s="22">
        <v>17510</v>
      </c>
    </row>
    <row r="117" spans="1:20" ht="12.75">
      <c r="A117" s="39"/>
      <c r="B117" s="39"/>
      <c r="C117" s="39"/>
      <c r="D117" s="39"/>
      <c r="E117" s="39"/>
      <c r="F117" s="39"/>
      <c r="G117" s="39"/>
      <c r="H117" s="39"/>
      <c r="I117" s="39" t="s">
        <v>200</v>
      </c>
      <c r="J117" s="40">
        <v>45199</v>
      </c>
      <c r="K117" s="39" t="s">
        <v>631</v>
      </c>
      <c r="L117" s="45"/>
      <c r="M117" s="39" t="s">
        <v>666</v>
      </c>
      <c r="N117" s="39" t="s">
        <v>714</v>
      </c>
      <c r="O117" s="39" t="s">
        <v>746</v>
      </c>
      <c r="P117" s="41"/>
      <c r="Q117" s="39" t="s">
        <v>302</v>
      </c>
      <c r="R117" s="22"/>
      <c r="S117" s="22">
        <v>300</v>
      </c>
      <c r="T117" s="22">
        <v>17810</v>
      </c>
    </row>
    <row r="118" spans="1:20" ht="13.5" thickBot="1">
      <c r="A118" s="39"/>
      <c r="B118" s="39"/>
      <c r="C118" s="39"/>
      <c r="D118" s="39"/>
      <c r="E118" s="39"/>
      <c r="F118" s="39"/>
      <c r="G118" s="39"/>
      <c r="H118" s="39"/>
      <c r="I118" s="39" t="s">
        <v>200</v>
      </c>
      <c r="J118" s="40">
        <v>45199</v>
      </c>
      <c r="K118" s="39" t="s">
        <v>632</v>
      </c>
      <c r="L118" s="45"/>
      <c r="M118" s="39" t="s">
        <v>670</v>
      </c>
      <c r="N118" s="39" t="s">
        <v>714</v>
      </c>
      <c r="O118" s="39" t="s">
        <v>746</v>
      </c>
      <c r="P118" s="41"/>
      <c r="Q118" s="39" t="s">
        <v>302</v>
      </c>
      <c r="R118" s="31"/>
      <c r="S118" s="31">
        <v>140</v>
      </c>
      <c r="T118" s="31">
        <v>17950</v>
      </c>
    </row>
    <row r="119" spans="1:20" ht="12.75">
      <c r="A119" s="39"/>
      <c r="B119" s="39"/>
      <c r="C119" s="39"/>
      <c r="D119" s="39"/>
      <c r="E119" s="39"/>
      <c r="F119" s="39"/>
      <c r="G119" s="47" t="s">
        <v>552</v>
      </c>
      <c r="H119" s="39"/>
      <c r="I119" s="39"/>
      <c r="J119" s="40"/>
      <c r="K119" s="39"/>
      <c r="L119" s="45"/>
      <c r="M119" s="39"/>
      <c r="N119" s="39"/>
      <c r="O119" s="39"/>
      <c r="P119" s="39"/>
      <c r="Q119" s="39"/>
      <c r="R119" s="22">
        <f>ROUND(SUM(R70:R118),5)</f>
        <v>0</v>
      </c>
      <c r="S119" s="22">
        <f>ROUND(SUM(S70:S118),5)</f>
        <v>17950</v>
      </c>
      <c r="T119" s="36">
        <f>T118</f>
        <v>17950</v>
      </c>
    </row>
    <row r="120" spans="1:20" ht="12.75">
      <c r="A120" s="16"/>
      <c r="B120" s="16"/>
      <c r="C120" s="16"/>
      <c r="D120" s="16"/>
      <c r="E120" s="16"/>
      <c r="F120" s="16"/>
      <c r="G120" s="16" t="s">
        <v>512</v>
      </c>
      <c r="H120" s="16"/>
      <c r="I120" s="16"/>
      <c r="J120" s="37"/>
      <c r="K120" s="16"/>
      <c r="L120" s="43"/>
      <c r="M120" s="16"/>
      <c r="N120" s="16"/>
      <c r="O120" s="16"/>
      <c r="P120" s="16"/>
      <c r="Q120" s="16"/>
      <c r="R120" s="38"/>
      <c r="S120" s="38"/>
      <c r="T120" s="38"/>
    </row>
    <row r="121" spans="1:20" ht="12.75">
      <c r="A121" s="39"/>
      <c r="B121" s="39"/>
      <c r="C121" s="39"/>
      <c r="D121" s="39"/>
      <c r="E121" s="39"/>
      <c r="F121" s="39"/>
      <c r="G121" s="39"/>
      <c r="H121" s="39"/>
      <c r="I121" s="39" t="s">
        <v>200</v>
      </c>
      <c r="J121" s="40">
        <v>44877</v>
      </c>
      <c r="K121" s="39" t="s">
        <v>633</v>
      </c>
      <c r="L121" s="45"/>
      <c r="M121" s="39" t="s">
        <v>687</v>
      </c>
      <c r="N121" s="39" t="s">
        <v>264</v>
      </c>
      <c r="O121" s="39" t="s">
        <v>746</v>
      </c>
      <c r="P121" s="41"/>
      <c r="Q121" s="39" t="s">
        <v>302</v>
      </c>
      <c r="R121" s="22"/>
      <c r="S121" s="22">
        <v>250</v>
      </c>
      <c r="T121" s="22">
        <v>250</v>
      </c>
    </row>
    <row r="122" spans="1:20" ht="12.75">
      <c r="A122" s="39"/>
      <c r="B122" s="39"/>
      <c r="C122" s="39"/>
      <c r="D122" s="39"/>
      <c r="E122" s="39"/>
      <c r="F122" s="39"/>
      <c r="G122" s="39"/>
      <c r="H122" s="39"/>
      <c r="I122" s="39" t="s">
        <v>200</v>
      </c>
      <c r="J122" s="40">
        <v>44914</v>
      </c>
      <c r="K122" s="39" t="s">
        <v>634</v>
      </c>
      <c r="L122" s="45"/>
      <c r="M122" s="39" t="s">
        <v>688</v>
      </c>
      <c r="N122" s="39" t="s">
        <v>264</v>
      </c>
      <c r="O122" s="39" t="s">
        <v>746</v>
      </c>
      <c r="P122" s="41"/>
      <c r="Q122" s="39" t="s">
        <v>302</v>
      </c>
      <c r="R122" s="22"/>
      <c r="S122" s="22">
        <v>150</v>
      </c>
      <c r="T122" s="22">
        <v>400</v>
      </c>
    </row>
    <row r="123" spans="1:20" ht="12.75">
      <c r="A123" s="39"/>
      <c r="B123" s="39"/>
      <c r="C123" s="39"/>
      <c r="D123" s="39"/>
      <c r="E123" s="39"/>
      <c r="F123" s="39"/>
      <c r="G123" s="39"/>
      <c r="H123" s="39"/>
      <c r="I123" s="39" t="s">
        <v>200</v>
      </c>
      <c r="J123" s="40">
        <v>44953</v>
      </c>
      <c r="K123" s="39" t="s">
        <v>635</v>
      </c>
      <c r="L123" s="45"/>
      <c r="M123" s="39" t="s">
        <v>677</v>
      </c>
      <c r="N123" s="39" t="s">
        <v>264</v>
      </c>
      <c r="O123" s="39" t="s">
        <v>746</v>
      </c>
      <c r="P123" s="41"/>
      <c r="Q123" s="39" t="s">
        <v>302</v>
      </c>
      <c r="R123" s="22"/>
      <c r="S123" s="22">
        <v>215</v>
      </c>
      <c r="T123" s="22">
        <v>615</v>
      </c>
    </row>
    <row r="124" spans="1:20" ht="12.75">
      <c r="A124" s="39"/>
      <c r="B124" s="39"/>
      <c r="C124" s="39"/>
      <c r="D124" s="39"/>
      <c r="E124" s="39"/>
      <c r="F124" s="39"/>
      <c r="G124" s="39"/>
      <c r="H124" s="39"/>
      <c r="I124" s="39" t="s">
        <v>200</v>
      </c>
      <c r="J124" s="40">
        <v>44968</v>
      </c>
      <c r="K124" s="39" t="s">
        <v>580</v>
      </c>
      <c r="L124" s="45"/>
      <c r="M124" s="39" t="s">
        <v>666</v>
      </c>
      <c r="N124" s="39" t="s">
        <v>719</v>
      </c>
      <c r="O124" s="39" t="s">
        <v>744</v>
      </c>
      <c r="P124" s="41"/>
      <c r="Q124" s="39" t="s">
        <v>302</v>
      </c>
      <c r="R124" s="22"/>
      <c r="S124" s="22">
        <v>35</v>
      </c>
      <c r="T124" s="22">
        <v>650</v>
      </c>
    </row>
    <row r="125" spans="1:20" ht="12.75">
      <c r="A125" s="39"/>
      <c r="B125" s="39"/>
      <c r="C125" s="39"/>
      <c r="D125" s="39"/>
      <c r="E125" s="39"/>
      <c r="F125" s="39"/>
      <c r="G125" s="39"/>
      <c r="H125" s="39"/>
      <c r="I125" s="39" t="s">
        <v>200</v>
      </c>
      <c r="J125" s="40">
        <v>45027</v>
      </c>
      <c r="K125" s="39" t="s">
        <v>577</v>
      </c>
      <c r="L125" s="45"/>
      <c r="M125" s="39" t="s">
        <v>664</v>
      </c>
      <c r="N125" s="39" t="s">
        <v>719</v>
      </c>
      <c r="O125" s="39" t="s">
        <v>744</v>
      </c>
      <c r="P125" s="41"/>
      <c r="Q125" s="39" t="s">
        <v>302</v>
      </c>
      <c r="R125" s="22"/>
      <c r="S125" s="22">
        <v>140</v>
      </c>
      <c r="T125" s="22">
        <v>790</v>
      </c>
    </row>
    <row r="126" spans="1:20" ht="12.75">
      <c r="A126" s="39"/>
      <c r="B126" s="39"/>
      <c r="C126" s="39"/>
      <c r="D126" s="39"/>
      <c r="E126" s="39"/>
      <c r="F126" s="39"/>
      <c r="G126" s="39"/>
      <c r="H126" s="39"/>
      <c r="I126" s="39" t="s">
        <v>200</v>
      </c>
      <c r="J126" s="40">
        <v>45061</v>
      </c>
      <c r="K126" s="39" t="s">
        <v>636</v>
      </c>
      <c r="L126" s="45"/>
      <c r="M126" s="39" t="s">
        <v>689</v>
      </c>
      <c r="N126" s="39" t="s">
        <v>264</v>
      </c>
      <c r="O126" s="39"/>
      <c r="P126" s="41"/>
      <c r="Q126" s="39" t="s">
        <v>302</v>
      </c>
      <c r="R126" s="22"/>
      <c r="S126" s="22">
        <v>108.5</v>
      </c>
      <c r="T126" s="22">
        <v>898.5</v>
      </c>
    </row>
    <row r="127" spans="1:20" ht="12.75">
      <c r="A127" s="39"/>
      <c r="B127" s="39"/>
      <c r="C127" s="39"/>
      <c r="D127" s="39"/>
      <c r="E127" s="39"/>
      <c r="F127" s="39"/>
      <c r="G127" s="39"/>
      <c r="H127" s="39"/>
      <c r="I127" s="39" t="s">
        <v>200</v>
      </c>
      <c r="J127" s="40">
        <v>45082</v>
      </c>
      <c r="K127" s="39" t="s">
        <v>576</v>
      </c>
      <c r="L127" s="45"/>
      <c r="M127" s="39" t="s">
        <v>663</v>
      </c>
      <c r="N127" s="39" t="s">
        <v>720</v>
      </c>
      <c r="O127" s="39" t="s">
        <v>744</v>
      </c>
      <c r="P127" s="41"/>
      <c r="Q127" s="39" t="s">
        <v>302</v>
      </c>
      <c r="R127" s="22"/>
      <c r="S127" s="22">
        <v>35</v>
      </c>
      <c r="T127" s="22">
        <v>933.5</v>
      </c>
    </row>
    <row r="128" spans="1:20" ht="12.75">
      <c r="A128" s="39"/>
      <c r="B128" s="39"/>
      <c r="C128" s="39"/>
      <c r="D128" s="39"/>
      <c r="E128" s="39"/>
      <c r="F128" s="39"/>
      <c r="G128" s="39"/>
      <c r="H128" s="39"/>
      <c r="I128" s="39" t="s">
        <v>200</v>
      </c>
      <c r="J128" s="40">
        <v>45128</v>
      </c>
      <c r="K128" s="39" t="s">
        <v>584</v>
      </c>
      <c r="L128" s="45"/>
      <c r="M128" s="39" t="s">
        <v>665</v>
      </c>
      <c r="N128" s="39" t="s">
        <v>719</v>
      </c>
      <c r="O128" s="39" t="s">
        <v>744</v>
      </c>
      <c r="P128" s="41"/>
      <c r="Q128" s="39" t="s">
        <v>302</v>
      </c>
      <c r="R128" s="22"/>
      <c r="S128" s="22">
        <v>70</v>
      </c>
      <c r="T128" s="22">
        <v>1003.5</v>
      </c>
    </row>
    <row r="129" spans="1:20" ht="12.75">
      <c r="A129" s="39"/>
      <c r="B129" s="39"/>
      <c r="C129" s="39"/>
      <c r="D129" s="39"/>
      <c r="E129" s="39"/>
      <c r="F129" s="39"/>
      <c r="G129" s="39"/>
      <c r="H129" s="39"/>
      <c r="I129" s="39" t="s">
        <v>200</v>
      </c>
      <c r="J129" s="40">
        <v>45149</v>
      </c>
      <c r="K129" s="39" t="s">
        <v>579</v>
      </c>
      <c r="L129" s="45"/>
      <c r="M129" s="39" t="s">
        <v>663</v>
      </c>
      <c r="N129" s="39" t="s">
        <v>720</v>
      </c>
      <c r="O129" s="39" t="s">
        <v>744</v>
      </c>
      <c r="P129" s="41"/>
      <c r="Q129" s="39" t="s">
        <v>302</v>
      </c>
      <c r="R129" s="22"/>
      <c r="S129" s="22">
        <v>200</v>
      </c>
      <c r="T129" s="22">
        <v>1203.5</v>
      </c>
    </row>
    <row r="130" spans="1:20" ht="12.75">
      <c r="A130" s="39"/>
      <c r="B130" s="39"/>
      <c r="C130" s="39"/>
      <c r="D130" s="39"/>
      <c r="E130" s="39"/>
      <c r="F130" s="39"/>
      <c r="G130" s="39"/>
      <c r="H130" s="39"/>
      <c r="I130" s="39" t="s">
        <v>200</v>
      </c>
      <c r="J130" s="40">
        <v>45153</v>
      </c>
      <c r="K130" s="39" t="s">
        <v>637</v>
      </c>
      <c r="L130" s="45"/>
      <c r="M130" s="39" t="s">
        <v>689</v>
      </c>
      <c r="N130" s="39" t="s">
        <v>264</v>
      </c>
      <c r="O130" s="39"/>
      <c r="P130" s="41"/>
      <c r="Q130" s="39" t="s">
        <v>302</v>
      </c>
      <c r="R130" s="22"/>
      <c r="S130" s="22">
        <v>108.5</v>
      </c>
      <c r="T130" s="22">
        <v>1312</v>
      </c>
    </row>
    <row r="131" spans="1:20" ht="12.75">
      <c r="A131" s="39"/>
      <c r="B131" s="39"/>
      <c r="C131" s="39"/>
      <c r="D131" s="39"/>
      <c r="E131" s="39"/>
      <c r="F131" s="39"/>
      <c r="G131" s="39"/>
      <c r="H131" s="39"/>
      <c r="I131" s="39" t="s">
        <v>200</v>
      </c>
      <c r="J131" s="40">
        <v>45153</v>
      </c>
      <c r="K131" s="39" t="s">
        <v>638</v>
      </c>
      <c r="L131" s="45"/>
      <c r="M131" s="39" t="s">
        <v>686</v>
      </c>
      <c r="N131" s="39" t="s">
        <v>264</v>
      </c>
      <c r="O131" s="39" t="s">
        <v>746</v>
      </c>
      <c r="P131" s="41"/>
      <c r="Q131" s="39" t="s">
        <v>302</v>
      </c>
      <c r="R131" s="22"/>
      <c r="S131" s="22">
        <v>193</v>
      </c>
      <c r="T131" s="22">
        <v>1505</v>
      </c>
    </row>
    <row r="132" spans="1:20" ht="12.75">
      <c r="A132" s="39"/>
      <c r="B132" s="39"/>
      <c r="C132" s="39"/>
      <c r="D132" s="39"/>
      <c r="E132" s="39"/>
      <c r="F132" s="39"/>
      <c r="G132" s="39"/>
      <c r="H132" s="39"/>
      <c r="I132" s="39" t="s">
        <v>200</v>
      </c>
      <c r="J132" s="40">
        <v>45158</v>
      </c>
      <c r="K132" s="39" t="s">
        <v>585</v>
      </c>
      <c r="L132" s="45"/>
      <c r="M132" s="39" t="s">
        <v>670</v>
      </c>
      <c r="N132" s="39" t="s">
        <v>720</v>
      </c>
      <c r="O132" s="39" t="s">
        <v>744</v>
      </c>
      <c r="P132" s="41"/>
      <c r="Q132" s="39" t="s">
        <v>302</v>
      </c>
      <c r="R132" s="22"/>
      <c r="S132" s="22">
        <v>40</v>
      </c>
      <c r="T132" s="22">
        <v>1545</v>
      </c>
    </row>
    <row r="133" spans="1:20" ht="13.5" thickBot="1">
      <c r="A133" s="39"/>
      <c r="B133" s="39"/>
      <c r="C133" s="39"/>
      <c r="D133" s="39"/>
      <c r="E133" s="39"/>
      <c r="F133" s="39"/>
      <c r="G133" s="39"/>
      <c r="H133" s="39"/>
      <c r="I133" s="39" t="s">
        <v>200</v>
      </c>
      <c r="J133" s="40">
        <v>45199</v>
      </c>
      <c r="K133" s="39" t="s">
        <v>632</v>
      </c>
      <c r="L133" s="45"/>
      <c r="M133" s="39" t="s">
        <v>670</v>
      </c>
      <c r="N133" s="39" t="s">
        <v>720</v>
      </c>
      <c r="O133" s="39" t="s">
        <v>746</v>
      </c>
      <c r="P133" s="41"/>
      <c r="Q133" s="39" t="s">
        <v>302</v>
      </c>
      <c r="R133" s="23"/>
      <c r="S133" s="23">
        <v>40</v>
      </c>
      <c r="T133" s="23">
        <v>1585</v>
      </c>
    </row>
    <row r="134" spans="1:20" ht="13.5" thickBot="1">
      <c r="A134" s="39"/>
      <c r="B134" s="39"/>
      <c r="C134" s="39"/>
      <c r="D134" s="39"/>
      <c r="E134" s="39"/>
      <c r="F134" s="39"/>
      <c r="G134" s="39" t="s">
        <v>553</v>
      </c>
      <c r="H134" s="39"/>
      <c r="I134" s="39"/>
      <c r="J134" s="40"/>
      <c r="K134" s="39"/>
      <c r="L134" s="45"/>
      <c r="M134" s="39"/>
      <c r="N134" s="39"/>
      <c r="O134" s="39"/>
      <c r="P134" s="39"/>
      <c r="Q134" s="39"/>
      <c r="R134" s="33">
        <f>ROUND(SUM(R120:R133),5)</f>
        <v>0</v>
      </c>
      <c r="S134" s="33">
        <f>ROUND(SUM(S120:S133),5)</f>
        <v>1585</v>
      </c>
      <c r="T134" s="33">
        <f>T133</f>
        <v>1585</v>
      </c>
    </row>
    <row r="135" spans="1:20" ht="13.5" thickBot="1">
      <c r="A135" s="39"/>
      <c r="B135" s="39"/>
      <c r="C135" s="39"/>
      <c r="D135" s="39"/>
      <c r="E135" s="39"/>
      <c r="F135" s="39" t="s">
        <v>513</v>
      </c>
      <c r="G135" s="39"/>
      <c r="H135" s="39"/>
      <c r="I135" s="39"/>
      <c r="J135" s="40"/>
      <c r="K135" s="39"/>
      <c r="L135" s="45"/>
      <c r="M135" s="39"/>
      <c r="N135" s="39"/>
      <c r="O135" s="39"/>
      <c r="P135" s="39"/>
      <c r="Q135" s="39"/>
      <c r="R135" s="32">
        <f>ROUND(R119+R134,5)</f>
        <v>0</v>
      </c>
      <c r="S135" s="32">
        <f>ROUND(S119+S134,5)</f>
        <v>19535</v>
      </c>
      <c r="T135" s="32">
        <f>ROUND(T119+T134,5)</f>
        <v>19535</v>
      </c>
    </row>
    <row r="136" spans="1:20" ht="12.75">
      <c r="A136" s="39"/>
      <c r="B136" s="39"/>
      <c r="C136" s="39"/>
      <c r="D136" s="39"/>
      <c r="E136" s="39" t="s">
        <v>514</v>
      </c>
      <c r="F136" s="39"/>
      <c r="G136" s="39"/>
      <c r="H136" s="39"/>
      <c r="I136" s="39"/>
      <c r="J136" s="40"/>
      <c r="K136" s="39"/>
      <c r="L136" s="45"/>
      <c r="M136" s="39"/>
      <c r="N136" s="39"/>
      <c r="O136" s="39"/>
      <c r="P136" s="39"/>
      <c r="Q136" s="39"/>
      <c r="R136" s="22">
        <f>ROUND(R15+R68+R135,5)</f>
        <v>505</v>
      </c>
      <c r="S136" s="22">
        <f>ROUND(S15+S68+S135,5)</f>
        <v>35749.69</v>
      </c>
      <c r="T136" s="22">
        <f>ROUND(T15+T68+T135,5)</f>
        <v>35244.69</v>
      </c>
    </row>
    <row r="137" spans="1:20" ht="12.75">
      <c r="A137" s="16"/>
      <c r="B137" s="16"/>
      <c r="C137" s="16"/>
      <c r="D137" s="16"/>
      <c r="E137" s="16" t="s">
        <v>515</v>
      </c>
      <c r="F137" s="16"/>
      <c r="G137" s="16"/>
      <c r="H137" s="16"/>
      <c r="I137" s="16"/>
      <c r="J137" s="37"/>
      <c r="K137" s="16"/>
      <c r="L137" s="43"/>
      <c r="M137" s="16"/>
      <c r="N137" s="16"/>
      <c r="O137" s="16"/>
      <c r="P137" s="16"/>
      <c r="Q137" s="16"/>
      <c r="R137" s="38"/>
      <c r="S137" s="38"/>
      <c r="T137" s="38"/>
    </row>
    <row r="138" spans="1:20" ht="12.75">
      <c r="A138" s="39"/>
      <c r="B138" s="39"/>
      <c r="C138" s="39"/>
      <c r="D138" s="39"/>
      <c r="E138" s="39"/>
      <c r="F138" s="39"/>
      <c r="G138" s="39"/>
      <c r="H138" s="39"/>
      <c r="I138" s="39" t="s">
        <v>201</v>
      </c>
      <c r="J138" s="40">
        <v>44849</v>
      </c>
      <c r="K138" s="39" t="s">
        <v>581</v>
      </c>
      <c r="L138" s="45"/>
      <c r="M138" s="39" t="s">
        <v>667</v>
      </c>
      <c r="N138" s="39" t="s">
        <v>264</v>
      </c>
      <c r="O138" s="39"/>
      <c r="P138" s="41"/>
      <c r="Q138" s="39" t="s">
        <v>747</v>
      </c>
      <c r="R138" s="22"/>
      <c r="S138" s="22">
        <v>33.8</v>
      </c>
      <c r="T138" s="22">
        <v>33.8</v>
      </c>
    </row>
    <row r="139" spans="1:20" ht="12.75">
      <c r="A139" s="39"/>
      <c r="B139" s="39"/>
      <c r="C139" s="39"/>
      <c r="D139" s="39"/>
      <c r="E139" s="39"/>
      <c r="F139" s="39"/>
      <c r="G139" s="39"/>
      <c r="H139" s="39"/>
      <c r="I139" s="39" t="s">
        <v>201</v>
      </c>
      <c r="J139" s="40">
        <v>44905</v>
      </c>
      <c r="K139" s="39" t="s">
        <v>588</v>
      </c>
      <c r="L139" s="45"/>
      <c r="M139" s="39" t="s">
        <v>673</v>
      </c>
      <c r="N139" s="39" t="s">
        <v>264</v>
      </c>
      <c r="O139" s="39"/>
      <c r="P139" s="41"/>
      <c r="Q139" s="39" t="s">
        <v>748</v>
      </c>
      <c r="R139" s="22"/>
      <c r="S139" s="22">
        <v>57.17</v>
      </c>
      <c r="T139" s="22">
        <v>90.97</v>
      </c>
    </row>
    <row r="140" spans="1:20" ht="12.75">
      <c r="A140" s="39"/>
      <c r="B140" s="39"/>
      <c r="C140" s="39"/>
      <c r="D140" s="39"/>
      <c r="E140" s="39"/>
      <c r="F140" s="39"/>
      <c r="G140" s="39"/>
      <c r="H140" s="39"/>
      <c r="I140" s="39" t="s">
        <v>201</v>
      </c>
      <c r="J140" s="40">
        <v>44907</v>
      </c>
      <c r="K140" s="39" t="s">
        <v>598</v>
      </c>
      <c r="L140" s="45"/>
      <c r="M140" s="39" t="s">
        <v>677</v>
      </c>
      <c r="N140" s="39" t="s">
        <v>264</v>
      </c>
      <c r="O140" s="39"/>
      <c r="P140" s="41"/>
      <c r="Q140" s="39" t="s">
        <v>748</v>
      </c>
      <c r="R140" s="22"/>
      <c r="S140" s="22">
        <v>50.41</v>
      </c>
      <c r="T140" s="22">
        <v>141.38</v>
      </c>
    </row>
    <row r="141" spans="1:20" ht="12.75">
      <c r="A141" s="39"/>
      <c r="B141" s="39"/>
      <c r="C141" s="39"/>
      <c r="D141" s="39"/>
      <c r="E141" s="39"/>
      <c r="F141" s="39"/>
      <c r="G141" s="39"/>
      <c r="H141" s="39"/>
      <c r="I141" s="39" t="s">
        <v>201</v>
      </c>
      <c r="J141" s="40">
        <v>44919</v>
      </c>
      <c r="K141" s="39" t="s">
        <v>599</v>
      </c>
      <c r="L141" s="45"/>
      <c r="M141" s="39" t="s">
        <v>515</v>
      </c>
      <c r="N141" s="39" t="s">
        <v>721</v>
      </c>
      <c r="O141" s="39"/>
      <c r="P141" s="41"/>
      <c r="Q141" s="39" t="s">
        <v>748</v>
      </c>
      <c r="R141" s="22"/>
      <c r="S141" s="22">
        <v>22.68</v>
      </c>
      <c r="T141" s="22">
        <v>164.06</v>
      </c>
    </row>
    <row r="142" spans="1:20" ht="12.75">
      <c r="A142" s="39"/>
      <c r="B142" s="39"/>
      <c r="C142" s="39"/>
      <c r="D142" s="39"/>
      <c r="E142" s="39"/>
      <c r="F142" s="39"/>
      <c r="G142" s="39"/>
      <c r="H142" s="39"/>
      <c r="I142" s="39" t="s">
        <v>200</v>
      </c>
      <c r="J142" s="40">
        <v>44968</v>
      </c>
      <c r="K142" s="39" t="s">
        <v>580</v>
      </c>
      <c r="L142" s="45"/>
      <c r="M142" s="39" t="s">
        <v>666</v>
      </c>
      <c r="N142" s="39" t="s">
        <v>264</v>
      </c>
      <c r="O142" s="39" t="s">
        <v>744</v>
      </c>
      <c r="P142" s="41"/>
      <c r="Q142" s="39" t="s">
        <v>302</v>
      </c>
      <c r="R142" s="22"/>
      <c r="S142" s="22">
        <v>30.82</v>
      </c>
      <c r="T142" s="22">
        <v>194.88</v>
      </c>
    </row>
    <row r="143" spans="1:20" ht="12.75">
      <c r="A143" s="39"/>
      <c r="B143" s="39"/>
      <c r="C143" s="39"/>
      <c r="D143" s="39"/>
      <c r="E143" s="39"/>
      <c r="F143" s="39"/>
      <c r="G143" s="39"/>
      <c r="H143" s="39"/>
      <c r="I143" s="39" t="s">
        <v>200</v>
      </c>
      <c r="J143" s="40">
        <v>45051</v>
      </c>
      <c r="K143" s="39" t="s">
        <v>609</v>
      </c>
      <c r="L143" s="45"/>
      <c r="M143" s="39" t="s">
        <v>685</v>
      </c>
      <c r="N143" s="39" t="s">
        <v>722</v>
      </c>
      <c r="O143" s="39"/>
      <c r="P143" s="41"/>
      <c r="Q143" s="39" t="s">
        <v>302</v>
      </c>
      <c r="R143" s="22"/>
      <c r="S143" s="22">
        <v>7.45</v>
      </c>
      <c r="T143" s="22">
        <v>202.33</v>
      </c>
    </row>
    <row r="144" spans="1:20" ht="12.75">
      <c r="A144" s="39"/>
      <c r="B144" s="39"/>
      <c r="C144" s="39"/>
      <c r="D144" s="39"/>
      <c r="E144" s="39"/>
      <c r="F144" s="39"/>
      <c r="G144" s="39"/>
      <c r="H144" s="39"/>
      <c r="I144" s="39" t="s">
        <v>200</v>
      </c>
      <c r="J144" s="40">
        <v>45051</v>
      </c>
      <c r="K144" s="39" t="s">
        <v>590</v>
      </c>
      <c r="L144" s="45"/>
      <c r="M144" s="39" t="s">
        <v>676</v>
      </c>
      <c r="N144" s="39" t="s">
        <v>722</v>
      </c>
      <c r="O144" s="39" t="s">
        <v>744</v>
      </c>
      <c r="P144" s="41"/>
      <c r="Q144" s="39" t="s">
        <v>302</v>
      </c>
      <c r="R144" s="22"/>
      <c r="S144" s="22">
        <v>5.96</v>
      </c>
      <c r="T144" s="22">
        <v>208.29</v>
      </c>
    </row>
    <row r="145" spans="1:20" ht="12.75">
      <c r="A145" s="39"/>
      <c r="B145" s="39"/>
      <c r="C145" s="39"/>
      <c r="D145" s="39"/>
      <c r="E145" s="39"/>
      <c r="F145" s="39"/>
      <c r="G145" s="39"/>
      <c r="H145" s="39"/>
      <c r="I145" s="39" t="s">
        <v>200</v>
      </c>
      <c r="J145" s="40">
        <v>45116</v>
      </c>
      <c r="K145" s="39" t="s">
        <v>582</v>
      </c>
      <c r="L145" s="45"/>
      <c r="M145" s="39" t="s">
        <v>668</v>
      </c>
      <c r="N145" s="39" t="s">
        <v>264</v>
      </c>
      <c r="O145" s="39" t="s">
        <v>744</v>
      </c>
      <c r="P145" s="41"/>
      <c r="Q145" s="39" t="s">
        <v>302</v>
      </c>
      <c r="R145" s="22"/>
      <c r="S145" s="22">
        <v>27.84</v>
      </c>
      <c r="T145" s="22">
        <v>236.13</v>
      </c>
    </row>
    <row r="146" spans="1:20" ht="13.5" thickBot="1">
      <c r="A146" s="39"/>
      <c r="B146" s="39"/>
      <c r="C146" s="39"/>
      <c r="D146" s="39"/>
      <c r="E146" s="39"/>
      <c r="F146" s="39"/>
      <c r="G146" s="39"/>
      <c r="H146" s="39"/>
      <c r="I146" s="39" t="s">
        <v>200</v>
      </c>
      <c r="J146" s="40">
        <v>45163</v>
      </c>
      <c r="K146" s="39" t="s">
        <v>586</v>
      </c>
      <c r="L146" s="45"/>
      <c r="M146" s="39" t="s">
        <v>671</v>
      </c>
      <c r="N146" s="39" t="s">
        <v>264</v>
      </c>
      <c r="O146" s="39" t="s">
        <v>744</v>
      </c>
      <c r="P146" s="41"/>
      <c r="Q146" s="39" t="s">
        <v>302</v>
      </c>
      <c r="R146" s="31"/>
      <c r="S146" s="31">
        <v>165.44</v>
      </c>
      <c r="T146" s="31">
        <v>401.57</v>
      </c>
    </row>
    <row r="147" spans="1:20" ht="12.75">
      <c r="A147" s="39"/>
      <c r="B147" s="39"/>
      <c r="C147" s="39"/>
      <c r="D147" s="39"/>
      <c r="E147" s="39" t="s">
        <v>554</v>
      </c>
      <c r="F147" s="39"/>
      <c r="G147" s="39"/>
      <c r="H147" s="39"/>
      <c r="I147" s="39"/>
      <c r="J147" s="40"/>
      <c r="K147" s="39"/>
      <c r="L147" s="45"/>
      <c r="M147" s="39"/>
      <c r="N147" s="39"/>
      <c r="O147" s="39"/>
      <c r="P147" s="39"/>
      <c r="Q147" s="39"/>
      <c r="R147" s="22">
        <f>ROUND(SUM(R137:R146),5)</f>
        <v>0</v>
      </c>
      <c r="S147" s="22">
        <f>ROUND(SUM(S137:S146),5)</f>
        <v>401.57</v>
      </c>
      <c r="T147" s="22">
        <f>T146</f>
        <v>401.57</v>
      </c>
    </row>
    <row r="148" spans="1:20" ht="12.75">
      <c r="A148" s="16"/>
      <c r="B148" s="16"/>
      <c r="C148" s="16"/>
      <c r="D148" s="16"/>
      <c r="E148" s="16" t="s">
        <v>516</v>
      </c>
      <c r="F148" s="16"/>
      <c r="G148" s="16"/>
      <c r="H148" s="16"/>
      <c r="I148" s="16"/>
      <c r="J148" s="37"/>
      <c r="K148" s="16"/>
      <c r="L148" s="43"/>
      <c r="M148" s="16"/>
      <c r="N148" s="16"/>
      <c r="O148" s="16"/>
      <c r="P148" s="16"/>
      <c r="Q148" s="16"/>
      <c r="R148" s="38"/>
      <c r="S148" s="38"/>
      <c r="T148" s="38"/>
    </row>
    <row r="149" spans="1:20" ht="12.75">
      <c r="A149" s="39"/>
      <c r="B149" s="39"/>
      <c r="C149" s="39"/>
      <c r="D149" s="39"/>
      <c r="E149" s="39"/>
      <c r="F149" s="39"/>
      <c r="G149" s="39"/>
      <c r="H149" s="39"/>
      <c r="I149" s="39" t="s">
        <v>200</v>
      </c>
      <c r="J149" s="40">
        <v>44914</v>
      </c>
      <c r="K149" s="39" t="s">
        <v>634</v>
      </c>
      <c r="L149" s="45"/>
      <c r="M149" s="39" t="s">
        <v>688</v>
      </c>
      <c r="N149" s="39" t="s">
        <v>723</v>
      </c>
      <c r="O149" s="39" t="s">
        <v>746</v>
      </c>
      <c r="P149" s="41"/>
      <c r="Q149" s="39" t="s">
        <v>302</v>
      </c>
      <c r="R149" s="22"/>
      <c r="S149" s="22">
        <v>485</v>
      </c>
      <c r="T149" s="22">
        <v>485</v>
      </c>
    </row>
    <row r="150" spans="1:20" ht="12.75">
      <c r="A150" s="39"/>
      <c r="B150" s="39"/>
      <c r="C150" s="39"/>
      <c r="D150" s="39"/>
      <c r="E150" s="39"/>
      <c r="F150" s="39"/>
      <c r="G150" s="39"/>
      <c r="H150" s="39"/>
      <c r="I150" s="39" t="s">
        <v>200</v>
      </c>
      <c r="J150" s="40">
        <v>45027</v>
      </c>
      <c r="K150" s="39" t="s">
        <v>577</v>
      </c>
      <c r="L150" s="45"/>
      <c r="M150" s="39" t="s">
        <v>664</v>
      </c>
      <c r="N150" s="39" t="s">
        <v>724</v>
      </c>
      <c r="O150" s="39" t="s">
        <v>744</v>
      </c>
      <c r="P150" s="41"/>
      <c r="Q150" s="39" t="s">
        <v>302</v>
      </c>
      <c r="R150" s="22"/>
      <c r="S150" s="22">
        <v>650</v>
      </c>
      <c r="T150" s="22">
        <v>1135</v>
      </c>
    </row>
    <row r="151" spans="1:20" ht="12.75">
      <c r="A151" s="39"/>
      <c r="B151" s="39"/>
      <c r="C151" s="39"/>
      <c r="D151" s="39"/>
      <c r="E151" s="39"/>
      <c r="F151" s="39"/>
      <c r="G151" s="39"/>
      <c r="H151" s="39"/>
      <c r="I151" s="39" t="s">
        <v>200</v>
      </c>
      <c r="J151" s="40">
        <v>45048</v>
      </c>
      <c r="K151" s="39" t="s">
        <v>589</v>
      </c>
      <c r="L151" s="45"/>
      <c r="M151" s="39" t="s">
        <v>675</v>
      </c>
      <c r="N151" s="39" t="s">
        <v>723</v>
      </c>
      <c r="O151" s="39" t="s">
        <v>744</v>
      </c>
      <c r="P151" s="41"/>
      <c r="Q151" s="39" t="s">
        <v>302</v>
      </c>
      <c r="R151" s="22"/>
      <c r="S151" s="22">
        <v>378</v>
      </c>
      <c r="T151" s="22">
        <v>1513</v>
      </c>
    </row>
    <row r="152" spans="1:20" ht="13.5" thickBot="1">
      <c r="A152" s="39"/>
      <c r="B152" s="39"/>
      <c r="C152" s="39"/>
      <c r="D152" s="39"/>
      <c r="E152" s="39"/>
      <c r="F152" s="39"/>
      <c r="G152" s="39"/>
      <c r="H152" s="39"/>
      <c r="I152" s="39" t="s">
        <v>201</v>
      </c>
      <c r="J152" s="40">
        <v>45157</v>
      </c>
      <c r="K152" s="39" t="s">
        <v>633</v>
      </c>
      <c r="L152" s="45"/>
      <c r="M152" s="39" t="s">
        <v>679</v>
      </c>
      <c r="N152" s="39" t="s">
        <v>725</v>
      </c>
      <c r="O152" s="39"/>
      <c r="P152" s="41"/>
      <c r="Q152" s="39" t="s">
        <v>748</v>
      </c>
      <c r="R152" s="23"/>
      <c r="S152" s="23">
        <v>900</v>
      </c>
      <c r="T152" s="23">
        <v>2413</v>
      </c>
    </row>
    <row r="153" spans="1:20" ht="13.5" thickBot="1">
      <c r="A153" s="39"/>
      <c r="B153" s="39"/>
      <c r="C153" s="39"/>
      <c r="D153" s="39"/>
      <c r="E153" s="39" t="s">
        <v>555</v>
      </c>
      <c r="F153" s="39"/>
      <c r="G153" s="39"/>
      <c r="H153" s="39"/>
      <c r="I153" s="39"/>
      <c r="J153" s="40"/>
      <c r="K153" s="39"/>
      <c r="L153" s="45"/>
      <c r="M153" s="39"/>
      <c r="N153" s="39"/>
      <c r="O153" s="39"/>
      <c r="P153" s="39"/>
      <c r="Q153" s="39"/>
      <c r="R153" s="32">
        <f>ROUND(SUM(R148:R152),5)</f>
        <v>0</v>
      </c>
      <c r="S153" s="32">
        <f>ROUND(SUM(S148:S152),5)</f>
        <v>2413</v>
      </c>
      <c r="T153" s="32">
        <f>T152</f>
        <v>2413</v>
      </c>
    </row>
    <row r="154" spans="1:20" ht="12.75">
      <c r="A154" s="39"/>
      <c r="B154" s="39"/>
      <c r="C154" s="39"/>
      <c r="D154" s="39" t="s">
        <v>117</v>
      </c>
      <c r="E154" s="39"/>
      <c r="F154" s="39"/>
      <c r="G154" s="39"/>
      <c r="H154" s="39"/>
      <c r="I154" s="39"/>
      <c r="J154" s="40"/>
      <c r="K154" s="39"/>
      <c r="L154" s="45"/>
      <c r="M154" s="39"/>
      <c r="N154" s="39"/>
      <c r="O154" s="39"/>
      <c r="P154" s="39"/>
      <c r="Q154" s="39"/>
      <c r="R154" s="22">
        <f>ROUND(R9+R136+R147+R153,5)</f>
        <v>516.98</v>
      </c>
      <c r="S154" s="22">
        <f>ROUND(S9+S136+S147+S153,5)</f>
        <v>38564.26</v>
      </c>
      <c r="T154" s="22">
        <f>ROUND(T9+T136+T147+T153,5)</f>
        <v>38047.28</v>
      </c>
    </row>
    <row r="155" spans="1:20" ht="12.75">
      <c r="A155" s="16"/>
      <c r="B155" s="16"/>
      <c r="C155" s="16"/>
      <c r="D155" s="16" t="s">
        <v>118</v>
      </c>
      <c r="E155" s="16"/>
      <c r="F155" s="16"/>
      <c r="G155" s="16"/>
      <c r="H155" s="16"/>
      <c r="I155" s="16"/>
      <c r="J155" s="37"/>
      <c r="K155" s="16"/>
      <c r="L155" s="43"/>
      <c r="M155" s="16"/>
      <c r="N155" s="16"/>
      <c r="O155" s="16"/>
      <c r="P155" s="16"/>
      <c r="Q155" s="16"/>
      <c r="R155" s="38"/>
      <c r="S155" s="38"/>
      <c r="T155" s="38"/>
    </row>
    <row r="156" spans="1:20" ht="12.75">
      <c r="A156" s="16"/>
      <c r="B156" s="16"/>
      <c r="C156" s="16"/>
      <c r="D156" s="16"/>
      <c r="E156" s="16" t="s">
        <v>118</v>
      </c>
      <c r="F156" s="16"/>
      <c r="G156" s="16"/>
      <c r="H156" s="16"/>
      <c r="I156" s="16"/>
      <c r="J156" s="37"/>
      <c r="K156" s="16"/>
      <c r="L156" s="43"/>
      <c r="M156" s="16"/>
      <c r="N156" s="16"/>
      <c r="O156" s="16"/>
      <c r="P156" s="16"/>
      <c r="Q156" s="16"/>
      <c r="R156" s="38"/>
      <c r="S156" s="38"/>
      <c r="T156" s="38"/>
    </row>
    <row r="157" spans="1:20" ht="12.75">
      <c r="A157" s="39"/>
      <c r="B157" s="39"/>
      <c r="C157" s="39"/>
      <c r="D157" s="39"/>
      <c r="E157" s="39"/>
      <c r="F157" s="39"/>
      <c r="G157" s="39"/>
      <c r="H157" s="39"/>
      <c r="I157" s="39" t="s">
        <v>201</v>
      </c>
      <c r="J157" s="40">
        <v>44849</v>
      </c>
      <c r="K157" s="39" t="s">
        <v>581</v>
      </c>
      <c r="L157" s="45"/>
      <c r="M157" s="39" t="s">
        <v>667</v>
      </c>
      <c r="N157" s="39" t="s">
        <v>704</v>
      </c>
      <c r="O157" s="39"/>
      <c r="P157" s="41"/>
      <c r="Q157" s="39" t="s">
        <v>747</v>
      </c>
      <c r="R157" s="22">
        <v>56</v>
      </c>
      <c r="S157" s="22"/>
      <c r="T157" s="22">
        <v>56</v>
      </c>
    </row>
    <row r="158" spans="1:20" ht="12.75">
      <c r="A158" s="39"/>
      <c r="B158" s="39"/>
      <c r="C158" s="39"/>
      <c r="D158" s="39"/>
      <c r="E158" s="39"/>
      <c r="F158" s="39"/>
      <c r="G158" s="39"/>
      <c r="H158" s="39"/>
      <c r="I158" s="39" t="s">
        <v>200</v>
      </c>
      <c r="J158" s="40">
        <v>44851</v>
      </c>
      <c r="K158" s="39" t="s">
        <v>583</v>
      </c>
      <c r="L158" s="45"/>
      <c r="M158" s="39" t="s">
        <v>669</v>
      </c>
      <c r="N158" s="39" t="s">
        <v>705</v>
      </c>
      <c r="O158" s="39"/>
      <c r="P158" s="41"/>
      <c r="Q158" s="39" t="s">
        <v>302</v>
      </c>
      <c r="R158" s="22">
        <v>120</v>
      </c>
      <c r="S158" s="22"/>
      <c r="T158" s="22">
        <v>176</v>
      </c>
    </row>
    <row r="159" spans="1:20" ht="12.75">
      <c r="A159" s="39"/>
      <c r="B159" s="39"/>
      <c r="C159" s="39"/>
      <c r="D159" s="39"/>
      <c r="E159" s="39"/>
      <c r="F159" s="39"/>
      <c r="G159" s="39"/>
      <c r="H159" s="39"/>
      <c r="I159" s="39" t="s">
        <v>200</v>
      </c>
      <c r="J159" s="40">
        <v>44904</v>
      </c>
      <c r="K159" s="39" t="s">
        <v>595</v>
      </c>
      <c r="L159" s="45"/>
      <c r="M159" s="39" t="s">
        <v>680</v>
      </c>
      <c r="N159" s="39" t="s">
        <v>264</v>
      </c>
      <c r="O159" s="39" t="s">
        <v>744</v>
      </c>
      <c r="P159" s="41"/>
      <c r="Q159" s="39" t="s">
        <v>302</v>
      </c>
      <c r="R159" s="22">
        <v>961.8</v>
      </c>
      <c r="S159" s="22"/>
      <c r="T159" s="22">
        <v>1137.8</v>
      </c>
    </row>
    <row r="160" spans="1:20" ht="12.75">
      <c r="A160" s="39"/>
      <c r="B160" s="39"/>
      <c r="C160" s="39"/>
      <c r="D160" s="39"/>
      <c r="E160" s="39"/>
      <c r="F160" s="39"/>
      <c r="G160" s="39"/>
      <c r="H160" s="39"/>
      <c r="I160" s="39" t="s">
        <v>201</v>
      </c>
      <c r="J160" s="40">
        <v>44913</v>
      </c>
      <c r="K160" s="39" t="s">
        <v>583</v>
      </c>
      <c r="L160" s="45"/>
      <c r="M160" s="39" t="s">
        <v>674</v>
      </c>
      <c r="N160" s="39" t="s">
        <v>711</v>
      </c>
      <c r="O160" s="39"/>
      <c r="P160" s="41"/>
      <c r="Q160" s="39" t="s">
        <v>748</v>
      </c>
      <c r="R160" s="22">
        <v>78</v>
      </c>
      <c r="S160" s="22"/>
      <c r="T160" s="22">
        <v>1215.8</v>
      </c>
    </row>
    <row r="161" spans="1:20" ht="12.75">
      <c r="A161" s="39"/>
      <c r="B161" s="39"/>
      <c r="C161" s="39"/>
      <c r="D161" s="39"/>
      <c r="E161" s="39"/>
      <c r="F161" s="39"/>
      <c r="G161" s="39"/>
      <c r="H161" s="39"/>
      <c r="I161" s="39" t="s">
        <v>200</v>
      </c>
      <c r="J161" s="40">
        <v>44968</v>
      </c>
      <c r="K161" s="39" t="s">
        <v>580</v>
      </c>
      <c r="L161" s="45"/>
      <c r="M161" s="39" t="s">
        <v>666</v>
      </c>
      <c r="N161" s="39" t="s">
        <v>264</v>
      </c>
      <c r="O161" s="39" t="s">
        <v>744</v>
      </c>
      <c r="P161" s="41"/>
      <c r="Q161" s="39" t="s">
        <v>302</v>
      </c>
      <c r="R161" s="22">
        <v>329.35</v>
      </c>
      <c r="S161" s="22"/>
      <c r="T161" s="22">
        <v>1545.15</v>
      </c>
    </row>
    <row r="162" spans="1:20" ht="12.75">
      <c r="A162" s="39"/>
      <c r="B162" s="39"/>
      <c r="C162" s="39"/>
      <c r="D162" s="39"/>
      <c r="E162" s="39"/>
      <c r="F162" s="39"/>
      <c r="G162" s="39"/>
      <c r="H162" s="39"/>
      <c r="I162" s="39" t="s">
        <v>200</v>
      </c>
      <c r="J162" s="40">
        <v>45027</v>
      </c>
      <c r="K162" s="39" t="s">
        <v>577</v>
      </c>
      <c r="L162" s="45"/>
      <c r="M162" s="39" t="s">
        <v>664</v>
      </c>
      <c r="N162" s="39" t="s">
        <v>264</v>
      </c>
      <c r="O162" s="39" t="s">
        <v>744</v>
      </c>
      <c r="P162" s="41"/>
      <c r="Q162" s="39" t="s">
        <v>302</v>
      </c>
      <c r="R162" s="22">
        <v>977.8</v>
      </c>
      <c r="S162" s="22"/>
      <c r="T162" s="22">
        <v>2522.95</v>
      </c>
    </row>
    <row r="163" spans="1:20" ht="12.75">
      <c r="A163" s="39"/>
      <c r="B163" s="39"/>
      <c r="C163" s="39"/>
      <c r="D163" s="39"/>
      <c r="E163" s="39"/>
      <c r="F163" s="39"/>
      <c r="G163" s="39"/>
      <c r="H163" s="39"/>
      <c r="I163" s="39" t="s">
        <v>202</v>
      </c>
      <c r="J163" s="40">
        <v>45040</v>
      </c>
      <c r="K163" s="39"/>
      <c r="L163" s="45"/>
      <c r="M163" s="39" t="s">
        <v>690</v>
      </c>
      <c r="N163" s="39" t="s">
        <v>726</v>
      </c>
      <c r="O163" s="39"/>
      <c r="P163" s="41"/>
      <c r="Q163" s="39" t="s">
        <v>315</v>
      </c>
      <c r="R163" s="22">
        <v>8.75</v>
      </c>
      <c r="S163" s="22"/>
      <c r="T163" s="22">
        <v>2531.7</v>
      </c>
    </row>
    <row r="164" spans="1:20" ht="12.75">
      <c r="A164" s="39"/>
      <c r="B164" s="39"/>
      <c r="C164" s="39"/>
      <c r="D164" s="39"/>
      <c r="E164" s="39"/>
      <c r="F164" s="39"/>
      <c r="G164" s="39"/>
      <c r="H164" s="39"/>
      <c r="I164" s="39" t="s">
        <v>200</v>
      </c>
      <c r="J164" s="40">
        <v>45116</v>
      </c>
      <c r="K164" s="39" t="s">
        <v>582</v>
      </c>
      <c r="L164" s="45"/>
      <c r="M164" s="39" t="s">
        <v>668</v>
      </c>
      <c r="N164" s="39" t="s">
        <v>264</v>
      </c>
      <c r="O164" s="39" t="s">
        <v>744</v>
      </c>
      <c r="P164" s="41"/>
      <c r="Q164" s="39" t="s">
        <v>302</v>
      </c>
      <c r="R164" s="22">
        <v>311.17</v>
      </c>
      <c r="S164" s="22"/>
      <c r="T164" s="22">
        <v>2842.87</v>
      </c>
    </row>
    <row r="165" spans="1:20" ht="12.75">
      <c r="A165" s="39"/>
      <c r="B165" s="39"/>
      <c r="C165" s="39"/>
      <c r="D165" s="39"/>
      <c r="E165" s="39"/>
      <c r="F165" s="39"/>
      <c r="G165" s="39"/>
      <c r="H165" s="39"/>
      <c r="I165" s="39" t="s">
        <v>200</v>
      </c>
      <c r="J165" s="40">
        <v>45128</v>
      </c>
      <c r="K165" s="39" t="s">
        <v>584</v>
      </c>
      <c r="L165" s="45"/>
      <c r="M165" s="39" t="s">
        <v>665</v>
      </c>
      <c r="N165" s="39" t="s">
        <v>264</v>
      </c>
      <c r="O165" s="39" t="s">
        <v>744</v>
      </c>
      <c r="P165" s="41"/>
      <c r="Q165" s="39" t="s">
        <v>302</v>
      </c>
      <c r="R165" s="22">
        <v>233.21</v>
      </c>
      <c r="S165" s="22"/>
      <c r="T165" s="22">
        <v>3076.08</v>
      </c>
    </row>
    <row r="166" spans="1:20" ht="12.75">
      <c r="A166" s="39"/>
      <c r="B166" s="39"/>
      <c r="C166" s="39"/>
      <c r="D166" s="39"/>
      <c r="E166" s="39"/>
      <c r="F166" s="39"/>
      <c r="G166" s="39"/>
      <c r="H166" s="39"/>
      <c r="I166" s="39" t="s">
        <v>200</v>
      </c>
      <c r="J166" s="40">
        <v>45158</v>
      </c>
      <c r="K166" s="39" t="s">
        <v>596</v>
      </c>
      <c r="L166" s="45"/>
      <c r="M166" s="39" t="s">
        <v>681</v>
      </c>
      <c r="N166" s="39" t="s">
        <v>264</v>
      </c>
      <c r="O166" s="39"/>
      <c r="P166" s="41"/>
      <c r="Q166" s="39" t="s">
        <v>302</v>
      </c>
      <c r="R166" s="22">
        <v>161.74</v>
      </c>
      <c r="S166" s="22"/>
      <c r="T166" s="22">
        <v>3237.82</v>
      </c>
    </row>
    <row r="167" spans="1:20" ht="12.75">
      <c r="A167" s="39"/>
      <c r="B167" s="39"/>
      <c r="C167" s="39"/>
      <c r="D167" s="39"/>
      <c r="E167" s="39"/>
      <c r="F167" s="39"/>
      <c r="G167" s="39"/>
      <c r="H167" s="39"/>
      <c r="I167" s="39" t="s">
        <v>200</v>
      </c>
      <c r="J167" s="40">
        <v>45158</v>
      </c>
      <c r="K167" s="39" t="s">
        <v>585</v>
      </c>
      <c r="L167" s="45"/>
      <c r="M167" s="39" t="s">
        <v>670</v>
      </c>
      <c r="N167" s="39" t="s">
        <v>705</v>
      </c>
      <c r="O167" s="39" t="s">
        <v>744</v>
      </c>
      <c r="P167" s="41"/>
      <c r="Q167" s="39" t="s">
        <v>302</v>
      </c>
      <c r="R167" s="22">
        <v>120</v>
      </c>
      <c r="S167" s="22"/>
      <c r="T167" s="22">
        <v>3357.82</v>
      </c>
    </row>
    <row r="168" spans="1:20" ht="12.75">
      <c r="A168" s="39"/>
      <c r="B168" s="39"/>
      <c r="C168" s="39"/>
      <c r="D168" s="39"/>
      <c r="E168" s="39"/>
      <c r="F168" s="39"/>
      <c r="G168" s="39"/>
      <c r="H168" s="39"/>
      <c r="I168" s="39" t="s">
        <v>200</v>
      </c>
      <c r="J168" s="40">
        <v>45160</v>
      </c>
      <c r="K168" s="39" t="s">
        <v>593</v>
      </c>
      <c r="L168" s="45"/>
      <c r="M168" s="39" t="s">
        <v>665</v>
      </c>
      <c r="N168" s="39" t="s">
        <v>711</v>
      </c>
      <c r="O168" s="39"/>
      <c r="P168" s="41"/>
      <c r="Q168" s="39" t="s">
        <v>302</v>
      </c>
      <c r="R168" s="22">
        <v>63.6</v>
      </c>
      <c r="S168" s="22"/>
      <c r="T168" s="22">
        <v>3421.42</v>
      </c>
    </row>
    <row r="169" spans="1:20" ht="12.75">
      <c r="A169" s="39"/>
      <c r="B169" s="39"/>
      <c r="C169" s="39"/>
      <c r="D169" s="39"/>
      <c r="E169" s="39"/>
      <c r="F169" s="39"/>
      <c r="G169" s="39"/>
      <c r="H169" s="39"/>
      <c r="I169" s="39" t="s">
        <v>200</v>
      </c>
      <c r="J169" s="40">
        <v>45161</v>
      </c>
      <c r="K169" s="39" t="s">
        <v>594</v>
      </c>
      <c r="L169" s="45"/>
      <c r="M169" s="39" t="s">
        <v>679</v>
      </c>
      <c r="N169" s="39" t="s">
        <v>711</v>
      </c>
      <c r="O169" s="39"/>
      <c r="P169" s="41"/>
      <c r="Q169" s="39" t="s">
        <v>302</v>
      </c>
      <c r="R169" s="22">
        <v>74.2</v>
      </c>
      <c r="S169" s="22"/>
      <c r="T169" s="22">
        <v>3495.62</v>
      </c>
    </row>
    <row r="170" spans="1:20" ht="12.75">
      <c r="A170" s="39"/>
      <c r="B170" s="39"/>
      <c r="C170" s="39"/>
      <c r="D170" s="39"/>
      <c r="E170" s="39"/>
      <c r="F170" s="39"/>
      <c r="G170" s="39"/>
      <c r="H170" s="39"/>
      <c r="I170" s="39" t="s">
        <v>200</v>
      </c>
      <c r="J170" s="40">
        <v>45163</v>
      </c>
      <c r="K170" s="39" t="s">
        <v>586</v>
      </c>
      <c r="L170" s="45"/>
      <c r="M170" s="39" t="s">
        <v>671</v>
      </c>
      <c r="N170" s="39" t="s">
        <v>264</v>
      </c>
      <c r="O170" s="39" t="s">
        <v>744</v>
      </c>
      <c r="P170" s="41"/>
      <c r="Q170" s="39" t="s">
        <v>302</v>
      </c>
      <c r="R170" s="22">
        <v>548.15</v>
      </c>
      <c r="S170" s="22"/>
      <c r="T170" s="22">
        <v>4043.77</v>
      </c>
    </row>
    <row r="171" spans="1:20" ht="12.75">
      <c r="A171" s="39"/>
      <c r="B171" s="39"/>
      <c r="C171" s="39"/>
      <c r="D171" s="39"/>
      <c r="E171" s="39"/>
      <c r="F171" s="39"/>
      <c r="G171" s="39"/>
      <c r="H171" s="39"/>
      <c r="I171" s="39" t="s">
        <v>200</v>
      </c>
      <c r="J171" s="40">
        <v>45172</v>
      </c>
      <c r="K171" s="39" t="s">
        <v>597</v>
      </c>
      <c r="L171" s="45"/>
      <c r="M171" s="39" t="s">
        <v>682</v>
      </c>
      <c r="N171" s="39" t="s">
        <v>264</v>
      </c>
      <c r="O171" s="39"/>
      <c r="P171" s="41"/>
      <c r="Q171" s="39" t="s">
        <v>302</v>
      </c>
      <c r="R171" s="22">
        <v>161.74</v>
      </c>
      <c r="S171" s="22"/>
      <c r="T171" s="22">
        <v>4205.51</v>
      </c>
    </row>
    <row r="172" spans="1:20" ht="13.5" thickBot="1">
      <c r="A172" s="39"/>
      <c r="B172" s="39"/>
      <c r="C172" s="39"/>
      <c r="D172" s="39"/>
      <c r="E172" s="39"/>
      <c r="F172" s="39"/>
      <c r="G172" s="39"/>
      <c r="H172" s="39"/>
      <c r="I172" s="39" t="s">
        <v>200</v>
      </c>
      <c r="J172" s="40">
        <v>45193</v>
      </c>
      <c r="K172" s="39" t="s">
        <v>587</v>
      </c>
      <c r="L172" s="45"/>
      <c r="M172" s="39" t="s">
        <v>672</v>
      </c>
      <c r="N172" s="39" t="s">
        <v>264</v>
      </c>
      <c r="O172" s="39"/>
      <c r="P172" s="41"/>
      <c r="Q172" s="39" t="s">
        <v>302</v>
      </c>
      <c r="R172" s="23">
        <v>351.22</v>
      </c>
      <c r="S172" s="23"/>
      <c r="T172" s="23">
        <v>4556.73</v>
      </c>
    </row>
    <row r="173" spans="1:20" ht="13.5" thickBot="1">
      <c r="A173" s="39"/>
      <c r="B173" s="39"/>
      <c r="C173" s="39"/>
      <c r="D173" s="39"/>
      <c r="E173" s="39" t="s">
        <v>556</v>
      </c>
      <c r="F173" s="39"/>
      <c r="G173" s="39"/>
      <c r="H173" s="39"/>
      <c r="I173" s="39"/>
      <c r="J173" s="40"/>
      <c r="K173" s="39"/>
      <c r="L173" s="45"/>
      <c r="M173" s="39"/>
      <c r="N173" s="39"/>
      <c r="O173" s="39"/>
      <c r="P173" s="39"/>
      <c r="Q173" s="39"/>
      <c r="R173" s="33">
        <f>ROUND(SUM(R156:R172),5)</f>
        <v>4556.73</v>
      </c>
      <c r="S173" s="33">
        <f>ROUND(SUM(S156:S172),5)</f>
        <v>0</v>
      </c>
      <c r="T173" s="33">
        <f>T172</f>
        <v>4556.73</v>
      </c>
    </row>
    <row r="174" spans="1:20" ht="13.5" thickBot="1">
      <c r="A174" s="39"/>
      <c r="B174" s="39"/>
      <c r="C174" s="39"/>
      <c r="D174" s="39" t="s">
        <v>126</v>
      </c>
      <c r="E174" s="39"/>
      <c r="F174" s="39"/>
      <c r="G174" s="39"/>
      <c r="H174" s="39"/>
      <c r="I174" s="39"/>
      <c r="J174" s="40"/>
      <c r="K174" s="39"/>
      <c r="L174" s="45"/>
      <c r="M174" s="39"/>
      <c r="N174" s="39"/>
      <c r="O174" s="39"/>
      <c r="P174" s="39"/>
      <c r="Q174" s="39"/>
      <c r="R174" s="32">
        <f>R173</f>
        <v>4556.73</v>
      </c>
      <c r="S174" s="32">
        <f>S173</f>
        <v>0</v>
      </c>
      <c r="T174" s="32">
        <f>T173</f>
        <v>4556.73</v>
      </c>
    </row>
    <row r="175" spans="1:20" ht="12.75">
      <c r="A175" s="39"/>
      <c r="B175" s="39"/>
      <c r="C175" s="39" t="s">
        <v>127</v>
      </c>
      <c r="D175" s="39"/>
      <c r="E175" s="39"/>
      <c r="F175" s="39"/>
      <c r="G175" s="39"/>
      <c r="H175" s="39"/>
      <c r="I175" s="39"/>
      <c r="J175" s="40"/>
      <c r="K175" s="39"/>
      <c r="L175" s="45"/>
      <c r="M175" s="39"/>
      <c r="N175" s="39"/>
      <c r="O175" s="39"/>
      <c r="P175" s="39"/>
      <c r="Q175" s="39"/>
      <c r="R175" s="22">
        <f>ROUND(R154+R174,5)</f>
        <v>5073.71</v>
      </c>
      <c r="S175" s="22">
        <f>ROUND(S154+S174,5)</f>
        <v>38564.26</v>
      </c>
      <c r="T175" s="22">
        <f>ROUND(T154-T174,5)</f>
        <v>33490.55</v>
      </c>
    </row>
    <row r="176" spans="1:20" ht="12.75">
      <c r="A176" s="16"/>
      <c r="B176" s="16"/>
      <c r="C176" s="16"/>
      <c r="D176" s="16" t="s">
        <v>128</v>
      </c>
      <c r="E176" s="16"/>
      <c r="F176" s="16"/>
      <c r="G176" s="16"/>
      <c r="H176" s="16"/>
      <c r="I176" s="16"/>
      <c r="J176" s="37"/>
      <c r="K176" s="16"/>
      <c r="L176" s="43"/>
      <c r="M176" s="16"/>
      <c r="N176" s="16"/>
      <c r="O176" s="16"/>
      <c r="P176" s="16"/>
      <c r="Q176" s="16"/>
      <c r="R176" s="38"/>
      <c r="S176" s="38"/>
      <c r="T176" s="38"/>
    </row>
    <row r="177" spans="1:20" ht="12.75">
      <c r="A177" s="16"/>
      <c r="B177" s="16"/>
      <c r="C177" s="16"/>
      <c r="D177" s="16"/>
      <c r="E177" s="16" t="s">
        <v>517</v>
      </c>
      <c r="F177" s="16"/>
      <c r="G177" s="16"/>
      <c r="H177" s="16"/>
      <c r="I177" s="16"/>
      <c r="J177" s="37"/>
      <c r="K177" s="16"/>
      <c r="L177" s="43"/>
      <c r="M177" s="16"/>
      <c r="N177" s="16"/>
      <c r="O177" s="16"/>
      <c r="P177" s="16"/>
      <c r="Q177" s="16"/>
      <c r="R177" s="38"/>
      <c r="S177" s="38"/>
      <c r="T177" s="38"/>
    </row>
    <row r="178" spans="1:20" ht="12.75">
      <c r="A178" s="39"/>
      <c r="B178" s="39"/>
      <c r="C178" s="39"/>
      <c r="D178" s="39"/>
      <c r="E178" s="39"/>
      <c r="F178" s="39"/>
      <c r="G178" s="39"/>
      <c r="H178" s="39"/>
      <c r="I178" s="39" t="s">
        <v>207</v>
      </c>
      <c r="J178" s="40">
        <v>44939</v>
      </c>
      <c r="K178" s="39"/>
      <c r="L178" s="45"/>
      <c r="M178" s="39" t="s">
        <v>691</v>
      </c>
      <c r="N178" s="39"/>
      <c r="O178" s="39" t="s">
        <v>744</v>
      </c>
      <c r="P178" s="41"/>
      <c r="Q178" s="39" t="s">
        <v>748</v>
      </c>
      <c r="R178" s="22">
        <v>1570.44</v>
      </c>
      <c r="S178" s="22"/>
      <c r="T178" s="22">
        <v>1570.44</v>
      </c>
    </row>
    <row r="179" spans="1:20" ht="12.75">
      <c r="A179" s="39"/>
      <c r="B179" s="39"/>
      <c r="C179" s="39"/>
      <c r="D179" s="39"/>
      <c r="E179" s="39"/>
      <c r="F179" s="39"/>
      <c r="G179" s="39"/>
      <c r="H179" s="39"/>
      <c r="I179" s="39" t="s">
        <v>207</v>
      </c>
      <c r="J179" s="40">
        <v>44939</v>
      </c>
      <c r="K179" s="39"/>
      <c r="L179" s="45"/>
      <c r="M179" s="39" t="s">
        <v>692</v>
      </c>
      <c r="N179" s="39"/>
      <c r="O179" s="39" t="s">
        <v>745</v>
      </c>
      <c r="P179" s="41"/>
      <c r="Q179" s="39" t="s">
        <v>748</v>
      </c>
      <c r="R179" s="22">
        <v>1903.96</v>
      </c>
      <c r="S179" s="22"/>
      <c r="T179" s="22">
        <v>3474.4</v>
      </c>
    </row>
    <row r="180" spans="1:20" ht="12.75">
      <c r="A180" s="39"/>
      <c r="B180" s="39"/>
      <c r="C180" s="39"/>
      <c r="D180" s="39"/>
      <c r="E180" s="39"/>
      <c r="F180" s="39"/>
      <c r="G180" s="39"/>
      <c r="H180" s="39"/>
      <c r="I180" s="39" t="s">
        <v>207</v>
      </c>
      <c r="J180" s="40">
        <v>44939</v>
      </c>
      <c r="K180" s="39"/>
      <c r="L180" s="45"/>
      <c r="M180" s="39" t="s">
        <v>693</v>
      </c>
      <c r="N180" s="39"/>
      <c r="O180" s="39" t="s">
        <v>266</v>
      </c>
      <c r="P180" s="41"/>
      <c r="Q180" s="39" t="s">
        <v>748</v>
      </c>
      <c r="R180" s="22">
        <v>2407.3</v>
      </c>
      <c r="S180" s="22"/>
      <c r="T180" s="22">
        <v>5881.7</v>
      </c>
    </row>
    <row r="181" spans="1:20" ht="12.75">
      <c r="A181" s="39"/>
      <c r="B181" s="39"/>
      <c r="C181" s="39"/>
      <c r="D181" s="39"/>
      <c r="E181" s="39"/>
      <c r="F181" s="39"/>
      <c r="G181" s="39"/>
      <c r="H181" s="39"/>
      <c r="I181" s="39" t="s">
        <v>207</v>
      </c>
      <c r="J181" s="40">
        <v>44953</v>
      </c>
      <c r="K181" s="39"/>
      <c r="L181" s="45"/>
      <c r="M181" s="39" t="s">
        <v>691</v>
      </c>
      <c r="N181" s="39"/>
      <c r="O181" s="39" t="s">
        <v>744</v>
      </c>
      <c r="P181" s="41"/>
      <c r="Q181" s="39" t="s">
        <v>748</v>
      </c>
      <c r="R181" s="22">
        <v>1541.29</v>
      </c>
      <c r="S181" s="22"/>
      <c r="T181" s="22">
        <v>7422.99</v>
      </c>
    </row>
    <row r="182" spans="1:20" ht="12.75">
      <c r="A182" s="39"/>
      <c r="B182" s="39"/>
      <c r="C182" s="39"/>
      <c r="D182" s="39"/>
      <c r="E182" s="39"/>
      <c r="F182" s="39"/>
      <c r="G182" s="39"/>
      <c r="H182" s="39"/>
      <c r="I182" s="39" t="s">
        <v>207</v>
      </c>
      <c r="J182" s="40">
        <v>44953</v>
      </c>
      <c r="K182" s="39"/>
      <c r="L182" s="45"/>
      <c r="M182" s="39" t="s">
        <v>692</v>
      </c>
      <c r="N182" s="39"/>
      <c r="O182" s="39" t="s">
        <v>745</v>
      </c>
      <c r="P182" s="41"/>
      <c r="Q182" s="39" t="s">
        <v>748</v>
      </c>
      <c r="R182" s="22">
        <v>1801.07</v>
      </c>
      <c r="S182" s="22"/>
      <c r="T182" s="22">
        <v>9224.06</v>
      </c>
    </row>
    <row r="183" spans="1:20" ht="12.75">
      <c r="A183" s="39"/>
      <c r="B183" s="39"/>
      <c r="C183" s="39"/>
      <c r="D183" s="39"/>
      <c r="E183" s="39"/>
      <c r="F183" s="39"/>
      <c r="G183" s="39"/>
      <c r="H183" s="39"/>
      <c r="I183" s="39" t="s">
        <v>207</v>
      </c>
      <c r="J183" s="40">
        <v>44953</v>
      </c>
      <c r="K183" s="39"/>
      <c r="L183" s="45"/>
      <c r="M183" s="39" t="s">
        <v>693</v>
      </c>
      <c r="N183" s="39"/>
      <c r="O183" s="39" t="s">
        <v>266</v>
      </c>
      <c r="P183" s="41"/>
      <c r="Q183" s="39" t="s">
        <v>748</v>
      </c>
      <c r="R183" s="22">
        <v>2277.2</v>
      </c>
      <c r="S183" s="22"/>
      <c r="T183" s="22">
        <v>11501.26</v>
      </c>
    </row>
    <row r="184" spans="1:20" ht="12.75">
      <c r="A184" s="39"/>
      <c r="B184" s="39"/>
      <c r="C184" s="39"/>
      <c r="D184" s="39"/>
      <c r="E184" s="39"/>
      <c r="F184" s="39"/>
      <c r="G184" s="39"/>
      <c r="H184" s="39"/>
      <c r="I184" s="39" t="s">
        <v>207</v>
      </c>
      <c r="J184" s="40">
        <v>44967</v>
      </c>
      <c r="K184" s="39"/>
      <c r="L184" s="45"/>
      <c r="M184" s="39" t="s">
        <v>691</v>
      </c>
      <c r="N184" s="39"/>
      <c r="O184" s="39" t="s">
        <v>744</v>
      </c>
      <c r="P184" s="41"/>
      <c r="Q184" s="39" t="s">
        <v>748</v>
      </c>
      <c r="R184" s="22">
        <v>1570.44</v>
      </c>
      <c r="S184" s="22"/>
      <c r="T184" s="22">
        <v>13071.7</v>
      </c>
    </row>
    <row r="185" spans="1:20" ht="12.75">
      <c r="A185" s="39"/>
      <c r="B185" s="39"/>
      <c r="C185" s="39"/>
      <c r="D185" s="39"/>
      <c r="E185" s="39"/>
      <c r="F185" s="39"/>
      <c r="G185" s="39"/>
      <c r="H185" s="39"/>
      <c r="I185" s="39" t="s">
        <v>207</v>
      </c>
      <c r="J185" s="40">
        <v>44967</v>
      </c>
      <c r="K185" s="39"/>
      <c r="L185" s="45"/>
      <c r="M185" s="39" t="s">
        <v>692</v>
      </c>
      <c r="N185" s="39"/>
      <c r="O185" s="39" t="s">
        <v>745</v>
      </c>
      <c r="P185" s="41"/>
      <c r="Q185" s="39" t="s">
        <v>748</v>
      </c>
      <c r="R185" s="22">
        <v>1903.97</v>
      </c>
      <c r="S185" s="22"/>
      <c r="T185" s="22">
        <v>14975.67</v>
      </c>
    </row>
    <row r="186" spans="1:20" ht="12.75">
      <c r="A186" s="39"/>
      <c r="B186" s="39"/>
      <c r="C186" s="39"/>
      <c r="D186" s="39"/>
      <c r="E186" s="39"/>
      <c r="F186" s="39"/>
      <c r="G186" s="39"/>
      <c r="H186" s="39"/>
      <c r="I186" s="39" t="s">
        <v>207</v>
      </c>
      <c r="J186" s="40">
        <v>44967</v>
      </c>
      <c r="K186" s="39"/>
      <c r="L186" s="45"/>
      <c r="M186" s="39" t="s">
        <v>693</v>
      </c>
      <c r="N186" s="39"/>
      <c r="O186" s="39" t="s">
        <v>266</v>
      </c>
      <c r="P186" s="41"/>
      <c r="Q186" s="39" t="s">
        <v>748</v>
      </c>
      <c r="R186" s="22">
        <v>2407.31</v>
      </c>
      <c r="S186" s="22"/>
      <c r="T186" s="22">
        <v>17382.98</v>
      </c>
    </row>
    <row r="187" spans="1:20" ht="12.75">
      <c r="A187" s="39"/>
      <c r="B187" s="39"/>
      <c r="C187" s="39"/>
      <c r="D187" s="39"/>
      <c r="E187" s="39"/>
      <c r="F187" s="39"/>
      <c r="G187" s="39"/>
      <c r="H187" s="39"/>
      <c r="I187" s="39" t="s">
        <v>207</v>
      </c>
      <c r="J187" s="40">
        <v>44981</v>
      </c>
      <c r="K187" s="39"/>
      <c r="L187" s="45"/>
      <c r="M187" s="39" t="s">
        <v>691</v>
      </c>
      <c r="N187" s="39"/>
      <c r="O187" s="39" t="s">
        <v>744</v>
      </c>
      <c r="P187" s="41"/>
      <c r="Q187" s="39" t="s">
        <v>748</v>
      </c>
      <c r="R187" s="22">
        <v>1569.15</v>
      </c>
      <c r="S187" s="22"/>
      <c r="T187" s="22">
        <v>18952.13</v>
      </c>
    </row>
    <row r="188" spans="1:20" ht="12.75">
      <c r="A188" s="39"/>
      <c r="B188" s="39"/>
      <c r="C188" s="39"/>
      <c r="D188" s="39"/>
      <c r="E188" s="39"/>
      <c r="F188" s="39"/>
      <c r="G188" s="39"/>
      <c r="H188" s="39"/>
      <c r="I188" s="39" t="s">
        <v>207</v>
      </c>
      <c r="J188" s="40">
        <v>44981</v>
      </c>
      <c r="K188" s="39"/>
      <c r="L188" s="45"/>
      <c r="M188" s="39" t="s">
        <v>692</v>
      </c>
      <c r="N188" s="39"/>
      <c r="O188" s="39" t="s">
        <v>745</v>
      </c>
      <c r="P188" s="41"/>
      <c r="Q188" s="39" t="s">
        <v>748</v>
      </c>
      <c r="R188" s="22">
        <v>1801.07</v>
      </c>
      <c r="S188" s="22"/>
      <c r="T188" s="22">
        <v>20753.2</v>
      </c>
    </row>
    <row r="189" spans="1:20" ht="12.75">
      <c r="A189" s="39"/>
      <c r="B189" s="39"/>
      <c r="C189" s="39"/>
      <c r="D189" s="39"/>
      <c r="E189" s="39"/>
      <c r="F189" s="39"/>
      <c r="G189" s="39"/>
      <c r="H189" s="39"/>
      <c r="I189" s="39" t="s">
        <v>207</v>
      </c>
      <c r="J189" s="40">
        <v>44981</v>
      </c>
      <c r="K189" s="39"/>
      <c r="L189" s="45"/>
      <c r="M189" s="39" t="s">
        <v>693</v>
      </c>
      <c r="N189" s="39"/>
      <c r="O189" s="39" t="s">
        <v>266</v>
      </c>
      <c r="P189" s="41"/>
      <c r="Q189" s="39" t="s">
        <v>748</v>
      </c>
      <c r="R189" s="22">
        <v>2277.22</v>
      </c>
      <c r="S189" s="22"/>
      <c r="T189" s="22">
        <v>23030.42</v>
      </c>
    </row>
    <row r="190" spans="1:20" ht="12.75">
      <c r="A190" s="39"/>
      <c r="B190" s="39"/>
      <c r="C190" s="39"/>
      <c r="D190" s="39"/>
      <c r="E190" s="39"/>
      <c r="F190" s="39"/>
      <c r="G190" s="39"/>
      <c r="H190" s="39"/>
      <c r="I190" s="39" t="s">
        <v>207</v>
      </c>
      <c r="J190" s="40">
        <v>44995</v>
      </c>
      <c r="K190" s="39"/>
      <c r="L190" s="45"/>
      <c r="M190" s="39" t="s">
        <v>691</v>
      </c>
      <c r="N190" s="39"/>
      <c r="O190" s="39" t="s">
        <v>744</v>
      </c>
      <c r="P190" s="41"/>
      <c r="Q190" s="39" t="s">
        <v>748</v>
      </c>
      <c r="R190" s="22">
        <v>1570.44</v>
      </c>
      <c r="S190" s="22"/>
      <c r="T190" s="22">
        <v>24600.86</v>
      </c>
    </row>
    <row r="191" spans="1:20" ht="12.75">
      <c r="A191" s="39"/>
      <c r="B191" s="39"/>
      <c r="C191" s="39"/>
      <c r="D191" s="39"/>
      <c r="E191" s="39"/>
      <c r="F191" s="39"/>
      <c r="G191" s="39"/>
      <c r="H191" s="39"/>
      <c r="I191" s="39" t="s">
        <v>207</v>
      </c>
      <c r="J191" s="40">
        <v>44995</v>
      </c>
      <c r="K191" s="39"/>
      <c r="L191" s="45"/>
      <c r="M191" s="39" t="s">
        <v>692</v>
      </c>
      <c r="N191" s="39"/>
      <c r="O191" s="39" t="s">
        <v>745</v>
      </c>
      <c r="P191" s="41"/>
      <c r="Q191" s="39" t="s">
        <v>748</v>
      </c>
      <c r="R191" s="22">
        <v>1903.96</v>
      </c>
      <c r="S191" s="22"/>
      <c r="T191" s="22">
        <v>26504.82</v>
      </c>
    </row>
    <row r="192" spans="1:20" ht="12.75">
      <c r="A192" s="39"/>
      <c r="B192" s="39"/>
      <c r="C192" s="39"/>
      <c r="D192" s="39"/>
      <c r="E192" s="39"/>
      <c r="F192" s="39"/>
      <c r="G192" s="39"/>
      <c r="H192" s="39"/>
      <c r="I192" s="39" t="s">
        <v>207</v>
      </c>
      <c r="J192" s="40">
        <v>44995</v>
      </c>
      <c r="K192" s="39"/>
      <c r="L192" s="45"/>
      <c r="M192" s="39" t="s">
        <v>693</v>
      </c>
      <c r="N192" s="39"/>
      <c r="O192" s="39" t="s">
        <v>266</v>
      </c>
      <c r="P192" s="41"/>
      <c r="Q192" s="39" t="s">
        <v>748</v>
      </c>
      <c r="R192" s="22">
        <v>2407.3</v>
      </c>
      <c r="S192" s="22"/>
      <c r="T192" s="22">
        <v>28912.12</v>
      </c>
    </row>
    <row r="193" spans="1:20" ht="12.75">
      <c r="A193" s="39"/>
      <c r="B193" s="39"/>
      <c r="C193" s="39"/>
      <c r="D193" s="39"/>
      <c r="E193" s="39"/>
      <c r="F193" s="39"/>
      <c r="G193" s="39"/>
      <c r="H193" s="39"/>
      <c r="I193" s="39" t="s">
        <v>207</v>
      </c>
      <c r="J193" s="40">
        <v>45009</v>
      </c>
      <c r="K193" s="39"/>
      <c r="L193" s="45"/>
      <c r="M193" s="39" t="s">
        <v>691</v>
      </c>
      <c r="N193" s="39"/>
      <c r="O193" s="39" t="s">
        <v>744</v>
      </c>
      <c r="P193" s="41"/>
      <c r="Q193" s="39" t="s">
        <v>748</v>
      </c>
      <c r="R193" s="22">
        <v>1570.44</v>
      </c>
      <c r="S193" s="22"/>
      <c r="T193" s="22">
        <v>30482.56</v>
      </c>
    </row>
    <row r="194" spans="1:20" ht="12.75">
      <c r="A194" s="39"/>
      <c r="B194" s="39"/>
      <c r="C194" s="39"/>
      <c r="D194" s="39"/>
      <c r="E194" s="39"/>
      <c r="F194" s="39"/>
      <c r="G194" s="39"/>
      <c r="H194" s="39"/>
      <c r="I194" s="39" t="s">
        <v>207</v>
      </c>
      <c r="J194" s="40">
        <v>45009</v>
      </c>
      <c r="K194" s="39"/>
      <c r="L194" s="45"/>
      <c r="M194" s="39" t="s">
        <v>692</v>
      </c>
      <c r="N194" s="39"/>
      <c r="O194" s="39" t="s">
        <v>745</v>
      </c>
      <c r="P194" s="41"/>
      <c r="Q194" s="39" t="s">
        <v>748</v>
      </c>
      <c r="R194" s="22">
        <v>1903.97</v>
      </c>
      <c r="S194" s="22"/>
      <c r="T194" s="22">
        <v>32386.53</v>
      </c>
    </row>
    <row r="195" spans="1:20" ht="12.75">
      <c r="A195" s="39"/>
      <c r="B195" s="39"/>
      <c r="C195" s="39"/>
      <c r="D195" s="39"/>
      <c r="E195" s="39"/>
      <c r="F195" s="39"/>
      <c r="G195" s="39"/>
      <c r="H195" s="39"/>
      <c r="I195" s="39" t="s">
        <v>207</v>
      </c>
      <c r="J195" s="40">
        <v>45009</v>
      </c>
      <c r="K195" s="39"/>
      <c r="L195" s="45"/>
      <c r="M195" s="39" t="s">
        <v>693</v>
      </c>
      <c r="N195" s="39"/>
      <c r="O195" s="39" t="s">
        <v>266</v>
      </c>
      <c r="P195" s="41"/>
      <c r="Q195" s="39" t="s">
        <v>748</v>
      </c>
      <c r="R195" s="22">
        <v>2317.41</v>
      </c>
      <c r="S195" s="22"/>
      <c r="T195" s="22">
        <v>34703.94</v>
      </c>
    </row>
    <row r="196" spans="1:20" ht="12.75">
      <c r="A196" s="39"/>
      <c r="B196" s="39"/>
      <c r="C196" s="39"/>
      <c r="D196" s="39"/>
      <c r="E196" s="39"/>
      <c r="F196" s="39"/>
      <c r="G196" s="39"/>
      <c r="H196" s="39"/>
      <c r="I196" s="39" t="s">
        <v>207</v>
      </c>
      <c r="J196" s="40">
        <v>45023</v>
      </c>
      <c r="K196" s="39"/>
      <c r="L196" s="45"/>
      <c r="M196" s="39" t="s">
        <v>691</v>
      </c>
      <c r="N196" s="39"/>
      <c r="O196" s="39" t="s">
        <v>744</v>
      </c>
      <c r="P196" s="41"/>
      <c r="Q196" s="39" t="s">
        <v>748</v>
      </c>
      <c r="R196" s="22">
        <v>1570.44</v>
      </c>
      <c r="S196" s="22"/>
      <c r="T196" s="22">
        <v>36274.38</v>
      </c>
    </row>
    <row r="197" spans="1:20" ht="12.75">
      <c r="A197" s="39"/>
      <c r="B197" s="39"/>
      <c r="C197" s="39"/>
      <c r="D197" s="39"/>
      <c r="E197" s="39"/>
      <c r="F197" s="39"/>
      <c r="G197" s="39"/>
      <c r="H197" s="39"/>
      <c r="I197" s="39" t="s">
        <v>207</v>
      </c>
      <c r="J197" s="40">
        <v>45023</v>
      </c>
      <c r="K197" s="39"/>
      <c r="L197" s="45"/>
      <c r="M197" s="39" t="s">
        <v>692</v>
      </c>
      <c r="N197" s="39"/>
      <c r="O197" s="39" t="s">
        <v>745</v>
      </c>
      <c r="P197" s="41"/>
      <c r="Q197" s="39" t="s">
        <v>748</v>
      </c>
      <c r="R197" s="22">
        <v>1819.99</v>
      </c>
      <c r="S197" s="22"/>
      <c r="T197" s="22">
        <v>38094.37</v>
      </c>
    </row>
    <row r="198" spans="1:20" ht="12.75">
      <c r="A198" s="39"/>
      <c r="B198" s="39"/>
      <c r="C198" s="39"/>
      <c r="D198" s="39"/>
      <c r="E198" s="39"/>
      <c r="F198" s="39"/>
      <c r="G198" s="39"/>
      <c r="H198" s="39"/>
      <c r="I198" s="39" t="s">
        <v>207</v>
      </c>
      <c r="J198" s="40">
        <v>45023</v>
      </c>
      <c r="K198" s="39"/>
      <c r="L198" s="45"/>
      <c r="M198" s="39" t="s">
        <v>693</v>
      </c>
      <c r="N198" s="39"/>
      <c r="O198" s="39" t="s">
        <v>266</v>
      </c>
      <c r="P198" s="41"/>
      <c r="Q198" s="39" t="s">
        <v>748</v>
      </c>
      <c r="R198" s="22">
        <v>2277.22</v>
      </c>
      <c r="S198" s="22"/>
      <c r="T198" s="22">
        <v>40371.59</v>
      </c>
    </row>
    <row r="199" spans="1:20" ht="12.75">
      <c r="A199" s="39"/>
      <c r="B199" s="39"/>
      <c r="C199" s="39"/>
      <c r="D199" s="39"/>
      <c r="E199" s="39"/>
      <c r="F199" s="39"/>
      <c r="G199" s="39"/>
      <c r="H199" s="39"/>
      <c r="I199" s="39" t="s">
        <v>207</v>
      </c>
      <c r="J199" s="40">
        <v>45037</v>
      </c>
      <c r="K199" s="39"/>
      <c r="L199" s="45"/>
      <c r="M199" s="39" t="s">
        <v>691</v>
      </c>
      <c r="N199" s="39"/>
      <c r="O199" s="39" t="s">
        <v>744</v>
      </c>
      <c r="P199" s="41"/>
      <c r="Q199" s="39" t="s">
        <v>748</v>
      </c>
      <c r="R199" s="22">
        <v>1541.29</v>
      </c>
      <c r="S199" s="22"/>
      <c r="T199" s="22">
        <v>41912.88</v>
      </c>
    </row>
    <row r="200" spans="1:20" ht="12.75">
      <c r="A200" s="39"/>
      <c r="B200" s="39"/>
      <c r="C200" s="39"/>
      <c r="D200" s="39"/>
      <c r="E200" s="39"/>
      <c r="F200" s="39"/>
      <c r="G200" s="39"/>
      <c r="H200" s="39"/>
      <c r="I200" s="39" t="s">
        <v>207</v>
      </c>
      <c r="J200" s="40">
        <v>45037</v>
      </c>
      <c r="K200" s="39"/>
      <c r="L200" s="45"/>
      <c r="M200" s="39" t="s">
        <v>692</v>
      </c>
      <c r="N200" s="39"/>
      <c r="O200" s="39" t="s">
        <v>745</v>
      </c>
      <c r="P200" s="41"/>
      <c r="Q200" s="39" t="s">
        <v>748</v>
      </c>
      <c r="R200" s="22">
        <v>1801.07</v>
      </c>
      <c r="S200" s="22"/>
      <c r="T200" s="22">
        <v>43713.95</v>
      </c>
    </row>
    <row r="201" spans="1:20" ht="12.75">
      <c r="A201" s="39"/>
      <c r="B201" s="39"/>
      <c r="C201" s="39"/>
      <c r="D201" s="39"/>
      <c r="E201" s="39"/>
      <c r="F201" s="39"/>
      <c r="G201" s="39"/>
      <c r="H201" s="39"/>
      <c r="I201" s="39" t="s">
        <v>207</v>
      </c>
      <c r="J201" s="40">
        <v>45037</v>
      </c>
      <c r="K201" s="39"/>
      <c r="L201" s="45"/>
      <c r="M201" s="39" t="s">
        <v>693</v>
      </c>
      <c r="N201" s="39"/>
      <c r="O201" s="39" t="s">
        <v>266</v>
      </c>
      <c r="P201" s="41"/>
      <c r="Q201" s="39" t="s">
        <v>748</v>
      </c>
      <c r="R201" s="22">
        <v>2277.2</v>
      </c>
      <c r="S201" s="22"/>
      <c r="T201" s="22">
        <v>45991.15</v>
      </c>
    </row>
    <row r="202" spans="1:20" ht="12.75">
      <c r="A202" s="39"/>
      <c r="B202" s="39"/>
      <c r="C202" s="39"/>
      <c r="D202" s="39"/>
      <c r="E202" s="39"/>
      <c r="F202" s="39"/>
      <c r="G202" s="39"/>
      <c r="H202" s="39"/>
      <c r="I202" s="39" t="s">
        <v>207</v>
      </c>
      <c r="J202" s="40">
        <v>45051</v>
      </c>
      <c r="K202" s="39"/>
      <c r="L202" s="45"/>
      <c r="M202" s="39" t="s">
        <v>691</v>
      </c>
      <c r="N202" s="39"/>
      <c r="O202" s="39" t="s">
        <v>744</v>
      </c>
      <c r="P202" s="41"/>
      <c r="Q202" s="39" t="s">
        <v>748</v>
      </c>
      <c r="R202" s="22">
        <v>1491.72</v>
      </c>
      <c r="S202" s="22"/>
      <c r="T202" s="22">
        <v>47482.87</v>
      </c>
    </row>
    <row r="203" spans="1:20" ht="12.75">
      <c r="A203" s="39"/>
      <c r="B203" s="39"/>
      <c r="C203" s="39"/>
      <c r="D203" s="39"/>
      <c r="E203" s="39"/>
      <c r="F203" s="39"/>
      <c r="G203" s="39"/>
      <c r="H203" s="39"/>
      <c r="I203" s="39" t="s">
        <v>207</v>
      </c>
      <c r="J203" s="40">
        <v>45051</v>
      </c>
      <c r="K203" s="39"/>
      <c r="L203" s="45"/>
      <c r="M203" s="39" t="s">
        <v>692</v>
      </c>
      <c r="N203" s="39"/>
      <c r="O203" s="39" t="s">
        <v>745</v>
      </c>
      <c r="P203" s="41"/>
      <c r="Q203" s="39" t="s">
        <v>748</v>
      </c>
      <c r="R203" s="22">
        <v>1801.08</v>
      </c>
      <c r="S203" s="22"/>
      <c r="T203" s="22">
        <v>49283.95</v>
      </c>
    </row>
    <row r="204" spans="1:20" ht="12.75">
      <c r="A204" s="39"/>
      <c r="B204" s="39"/>
      <c r="C204" s="39"/>
      <c r="D204" s="39"/>
      <c r="E204" s="39"/>
      <c r="F204" s="39"/>
      <c r="G204" s="39"/>
      <c r="H204" s="39"/>
      <c r="I204" s="39" t="s">
        <v>207</v>
      </c>
      <c r="J204" s="40">
        <v>45051</v>
      </c>
      <c r="K204" s="39"/>
      <c r="L204" s="45"/>
      <c r="M204" s="39" t="s">
        <v>693</v>
      </c>
      <c r="N204" s="39"/>
      <c r="O204" s="39" t="s">
        <v>266</v>
      </c>
      <c r="P204" s="41"/>
      <c r="Q204" s="39" t="s">
        <v>748</v>
      </c>
      <c r="R204" s="22">
        <v>2277.2</v>
      </c>
      <c r="S204" s="22"/>
      <c r="T204" s="22">
        <v>51561.15</v>
      </c>
    </row>
    <row r="205" spans="1:20" ht="12.75">
      <c r="A205" s="39"/>
      <c r="B205" s="39"/>
      <c r="C205" s="39"/>
      <c r="D205" s="39"/>
      <c r="E205" s="39"/>
      <c r="F205" s="39"/>
      <c r="G205" s="39"/>
      <c r="H205" s="39"/>
      <c r="I205" s="39" t="s">
        <v>207</v>
      </c>
      <c r="J205" s="40">
        <v>45065</v>
      </c>
      <c r="K205" s="39"/>
      <c r="L205" s="45"/>
      <c r="M205" s="39" t="s">
        <v>691</v>
      </c>
      <c r="N205" s="39"/>
      <c r="O205" s="39" t="s">
        <v>744</v>
      </c>
      <c r="P205" s="41"/>
      <c r="Q205" s="39" t="s">
        <v>748</v>
      </c>
      <c r="R205" s="22">
        <v>1569.15</v>
      </c>
      <c r="S205" s="22"/>
      <c r="T205" s="22">
        <v>53130.3</v>
      </c>
    </row>
    <row r="206" spans="1:20" ht="12.75">
      <c r="A206" s="39"/>
      <c r="B206" s="39"/>
      <c r="C206" s="39"/>
      <c r="D206" s="39"/>
      <c r="E206" s="39"/>
      <c r="F206" s="39"/>
      <c r="G206" s="39"/>
      <c r="H206" s="39"/>
      <c r="I206" s="39" t="s">
        <v>207</v>
      </c>
      <c r="J206" s="40">
        <v>45065</v>
      </c>
      <c r="K206" s="39"/>
      <c r="L206" s="45"/>
      <c r="M206" s="39" t="s">
        <v>692</v>
      </c>
      <c r="N206" s="39"/>
      <c r="O206" s="39" t="s">
        <v>745</v>
      </c>
      <c r="P206" s="41"/>
      <c r="Q206" s="39" t="s">
        <v>748</v>
      </c>
      <c r="R206" s="22">
        <v>1801.07</v>
      </c>
      <c r="S206" s="22"/>
      <c r="T206" s="22">
        <v>54931.37</v>
      </c>
    </row>
    <row r="207" spans="1:20" ht="12.75">
      <c r="A207" s="39"/>
      <c r="B207" s="39"/>
      <c r="C207" s="39"/>
      <c r="D207" s="39"/>
      <c r="E207" s="39"/>
      <c r="F207" s="39"/>
      <c r="G207" s="39"/>
      <c r="H207" s="39"/>
      <c r="I207" s="39" t="s">
        <v>207</v>
      </c>
      <c r="J207" s="40">
        <v>45065</v>
      </c>
      <c r="K207" s="39"/>
      <c r="L207" s="45"/>
      <c r="M207" s="39" t="s">
        <v>693</v>
      </c>
      <c r="N207" s="39"/>
      <c r="O207" s="39" t="s">
        <v>266</v>
      </c>
      <c r="P207" s="41"/>
      <c r="Q207" s="39" t="s">
        <v>748</v>
      </c>
      <c r="R207" s="22">
        <v>2277.2</v>
      </c>
      <c r="S207" s="22"/>
      <c r="T207" s="22">
        <v>57208.57</v>
      </c>
    </row>
    <row r="208" spans="1:20" ht="12.75">
      <c r="A208" s="39"/>
      <c r="B208" s="39"/>
      <c r="C208" s="39"/>
      <c r="D208" s="39"/>
      <c r="E208" s="39"/>
      <c r="F208" s="39"/>
      <c r="G208" s="39"/>
      <c r="H208" s="39"/>
      <c r="I208" s="39" t="s">
        <v>207</v>
      </c>
      <c r="J208" s="40">
        <v>45079</v>
      </c>
      <c r="K208" s="39"/>
      <c r="L208" s="45"/>
      <c r="M208" s="39" t="s">
        <v>691</v>
      </c>
      <c r="N208" s="39"/>
      <c r="O208" s="39" t="s">
        <v>744</v>
      </c>
      <c r="P208" s="41"/>
      <c r="Q208" s="39" t="s">
        <v>748</v>
      </c>
      <c r="R208" s="22">
        <v>1485.57</v>
      </c>
      <c r="S208" s="22"/>
      <c r="T208" s="22">
        <v>58694.14</v>
      </c>
    </row>
    <row r="209" spans="1:20" ht="12.75">
      <c r="A209" s="39"/>
      <c r="B209" s="39"/>
      <c r="C209" s="39"/>
      <c r="D209" s="39"/>
      <c r="E209" s="39"/>
      <c r="F209" s="39"/>
      <c r="G209" s="39"/>
      <c r="H209" s="39"/>
      <c r="I209" s="39" t="s">
        <v>207</v>
      </c>
      <c r="J209" s="40">
        <v>45079</v>
      </c>
      <c r="K209" s="39"/>
      <c r="L209" s="45"/>
      <c r="M209" s="39" t="s">
        <v>692</v>
      </c>
      <c r="N209" s="39"/>
      <c r="O209" s="39" t="s">
        <v>745</v>
      </c>
      <c r="P209" s="41"/>
      <c r="Q209" s="39" t="s">
        <v>748</v>
      </c>
      <c r="R209" s="22">
        <v>1801.07</v>
      </c>
      <c r="S209" s="22"/>
      <c r="T209" s="22">
        <v>60495.21</v>
      </c>
    </row>
    <row r="210" spans="1:20" ht="12.75">
      <c r="A210" s="39"/>
      <c r="B210" s="39"/>
      <c r="C210" s="39"/>
      <c r="D210" s="39"/>
      <c r="E210" s="39"/>
      <c r="F210" s="39"/>
      <c r="G210" s="39"/>
      <c r="H210" s="39"/>
      <c r="I210" s="39" t="s">
        <v>207</v>
      </c>
      <c r="J210" s="40">
        <v>45079</v>
      </c>
      <c r="K210" s="39"/>
      <c r="L210" s="45"/>
      <c r="M210" s="39" t="s">
        <v>693</v>
      </c>
      <c r="N210" s="39"/>
      <c r="O210" s="39" t="s">
        <v>266</v>
      </c>
      <c r="P210" s="41"/>
      <c r="Q210" s="39" t="s">
        <v>748</v>
      </c>
      <c r="R210" s="22">
        <v>2277.2</v>
      </c>
      <c r="S210" s="22"/>
      <c r="T210" s="22">
        <v>62772.41</v>
      </c>
    </row>
    <row r="211" spans="1:20" ht="12.75">
      <c r="A211" s="39"/>
      <c r="B211" s="39"/>
      <c r="C211" s="39"/>
      <c r="D211" s="39"/>
      <c r="E211" s="39"/>
      <c r="F211" s="39"/>
      <c r="G211" s="39"/>
      <c r="H211" s="39"/>
      <c r="I211" s="39" t="s">
        <v>207</v>
      </c>
      <c r="J211" s="40">
        <v>45093</v>
      </c>
      <c r="K211" s="39"/>
      <c r="L211" s="45"/>
      <c r="M211" s="39" t="s">
        <v>691</v>
      </c>
      <c r="N211" s="39"/>
      <c r="O211" s="39" t="s">
        <v>744</v>
      </c>
      <c r="P211" s="41"/>
      <c r="Q211" s="39" t="s">
        <v>748</v>
      </c>
      <c r="R211" s="22">
        <v>1485.57</v>
      </c>
      <c r="S211" s="22"/>
      <c r="T211" s="22">
        <v>64257.98</v>
      </c>
    </row>
    <row r="212" spans="1:20" ht="12.75">
      <c r="A212" s="39"/>
      <c r="B212" s="39"/>
      <c r="C212" s="39"/>
      <c r="D212" s="39"/>
      <c r="E212" s="39"/>
      <c r="F212" s="39"/>
      <c r="G212" s="39"/>
      <c r="H212" s="39"/>
      <c r="I212" s="39" t="s">
        <v>207</v>
      </c>
      <c r="J212" s="40">
        <v>45093</v>
      </c>
      <c r="K212" s="39"/>
      <c r="L212" s="45"/>
      <c r="M212" s="39" t="s">
        <v>692</v>
      </c>
      <c r="N212" s="39"/>
      <c r="O212" s="39" t="s">
        <v>745</v>
      </c>
      <c r="P212" s="41"/>
      <c r="Q212" s="39" t="s">
        <v>748</v>
      </c>
      <c r="R212" s="22">
        <v>1801.07</v>
      </c>
      <c r="S212" s="22"/>
      <c r="T212" s="22">
        <v>66059.05</v>
      </c>
    </row>
    <row r="213" spans="1:20" ht="12.75">
      <c r="A213" s="39"/>
      <c r="B213" s="39"/>
      <c r="C213" s="39"/>
      <c r="D213" s="39"/>
      <c r="E213" s="39"/>
      <c r="F213" s="39"/>
      <c r="G213" s="39"/>
      <c r="H213" s="39"/>
      <c r="I213" s="39" t="s">
        <v>207</v>
      </c>
      <c r="J213" s="40">
        <v>45093</v>
      </c>
      <c r="K213" s="39"/>
      <c r="L213" s="45"/>
      <c r="M213" s="39" t="s">
        <v>693</v>
      </c>
      <c r="N213" s="39"/>
      <c r="O213" s="39" t="s">
        <v>266</v>
      </c>
      <c r="P213" s="41"/>
      <c r="Q213" s="39" t="s">
        <v>748</v>
      </c>
      <c r="R213" s="22">
        <v>2277.21</v>
      </c>
      <c r="S213" s="22"/>
      <c r="T213" s="22">
        <v>68336.26</v>
      </c>
    </row>
    <row r="214" spans="1:20" ht="12.75">
      <c r="A214" s="39"/>
      <c r="B214" s="39"/>
      <c r="C214" s="39"/>
      <c r="D214" s="39"/>
      <c r="E214" s="39"/>
      <c r="F214" s="39"/>
      <c r="G214" s="39"/>
      <c r="H214" s="39"/>
      <c r="I214" s="39" t="s">
        <v>207</v>
      </c>
      <c r="J214" s="40">
        <v>45107</v>
      </c>
      <c r="K214" s="39"/>
      <c r="L214" s="45"/>
      <c r="M214" s="39" t="s">
        <v>691</v>
      </c>
      <c r="N214" s="39"/>
      <c r="O214" s="39" t="s">
        <v>744</v>
      </c>
      <c r="P214" s="41"/>
      <c r="Q214" s="39" t="s">
        <v>748</v>
      </c>
      <c r="R214" s="22">
        <v>1485.57</v>
      </c>
      <c r="S214" s="22"/>
      <c r="T214" s="22">
        <v>69821.83</v>
      </c>
    </row>
    <row r="215" spans="1:20" ht="12.75">
      <c r="A215" s="39"/>
      <c r="B215" s="39"/>
      <c r="C215" s="39"/>
      <c r="D215" s="39"/>
      <c r="E215" s="39"/>
      <c r="F215" s="39"/>
      <c r="G215" s="39"/>
      <c r="H215" s="39"/>
      <c r="I215" s="39" t="s">
        <v>207</v>
      </c>
      <c r="J215" s="40">
        <v>45107</v>
      </c>
      <c r="K215" s="39"/>
      <c r="L215" s="45"/>
      <c r="M215" s="39" t="s">
        <v>692</v>
      </c>
      <c r="N215" s="39"/>
      <c r="O215" s="39" t="s">
        <v>745</v>
      </c>
      <c r="P215" s="41"/>
      <c r="Q215" s="39" t="s">
        <v>748</v>
      </c>
      <c r="R215" s="22">
        <v>1801.07</v>
      </c>
      <c r="S215" s="22"/>
      <c r="T215" s="22">
        <v>71622.9</v>
      </c>
    </row>
    <row r="216" spans="1:20" ht="12.75">
      <c r="A216" s="39"/>
      <c r="B216" s="39"/>
      <c r="C216" s="39"/>
      <c r="D216" s="39"/>
      <c r="E216" s="39"/>
      <c r="F216" s="39"/>
      <c r="G216" s="39"/>
      <c r="H216" s="39"/>
      <c r="I216" s="39" t="s">
        <v>207</v>
      </c>
      <c r="J216" s="40">
        <v>45107</v>
      </c>
      <c r="K216" s="39"/>
      <c r="L216" s="45"/>
      <c r="M216" s="39" t="s">
        <v>693</v>
      </c>
      <c r="N216" s="39"/>
      <c r="O216" s="39" t="s">
        <v>266</v>
      </c>
      <c r="P216" s="41"/>
      <c r="Q216" s="39" t="s">
        <v>748</v>
      </c>
      <c r="R216" s="22">
        <v>2277.21</v>
      </c>
      <c r="S216" s="22"/>
      <c r="T216" s="22">
        <v>73900.11</v>
      </c>
    </row>
    <row r="217" spans="1:20" ht="12.75">
      <c r="A217" s="39"/>
      <c r="B217" s="39"/>
      <c r="C217" s="39"/>
      <c r="D217" s="39"/>
      <c r="E217" s="39"/>
      <c r="F217" s="39"/>
      <c r="G217" s="39"/>
      <c r="H217" s="39"/>
      <c r="I217" s="39" t="s">
        <v>207</v>
      </c>
      <c r="J217" s="40">
        <v>45121</v>
      </c>
      <c r="K217" s="39"/>
      <c r="L217" s="45"/>
      <c r="M217" s="39" t="s">
        <v>691</v>
      </c>
      <c r="N217" s="39"/>
      <c r="O217" s="39" t="s">
        <v>744</v>
      </c>
      <c r="P217" s="41"/>
      <c r="Q217" s="39" t="s">
        <v>748</v>
      </c>
      <c r="R217" s="22">
        <v>1485.57</v>
      </c>
      <c r="S217" s="22"/>
      <c r="T217" s="22">
        <v>75385.68</v>
      </c>
    </row>
    <row r="218" spans="1:20" ht="12.75">
      <c r="A218" s="39"/>
      <c r="B218" s="39"/>
      <c r="C218" s="39"/>
      <c r="D218" s="39"/>
      <c r="E218" s="39"/>
      <c r="F218" s="39"/>
      <c r="G218" s="39"/>
      <c r="H218" s="39"/>
      <c r="I218" s="39" t="s">
        <v>207</v>
      </c>
      <c r="J218" s="40">
        <v>45121</v>
      </c>
      <c r="K218" s="39"/>
      <c r="L218" s="45"/>
      <c r="M218" s="39" t="s">
        <v>692</v>
      </c>
      <c r="N218" s="39"/>
      <c r="O218" s="39" t="s">
        <v>745</v>
      </c>
      <c r="P218" s="41"/>
      <c r="Q218" s="39" t="s">
        <v>748</v>
      </c>
      <c r="R218" s="22">
        <v>1801.07</v>
      </c>
      <c r="S218" s="22"/>
      <c r="T218" s="22">
        <v>77186.75</v>
      </c>
    </row>
    <row r="219" spans="1:20" ht="12.75">
      <c r="A219" s="39"/>
      <c r="B219" s="39"/>
      <c r="C219" s="39"/>
      <c r="D219" s="39"/>
      <c r="E219" s="39"/>
      <c r="F219" s="39"/>
      <c r="G219" s="39"/>
      <c r="H219" s="39"/>
      <c r="I219" s="39" t="s">
        <v>207</v>
      </c>
      <c r="J219" s="40">
        <v>45121</v>
      </c>
      <c r="K219" s="39"/>
      <c r="L219" s="45"/>
      <c r="M219" s="39" t="s">
        <v>693</v>
      </c>
      <c r="N219" s="39"/>
      <c r="O219" s="39" t="s">
        <v>266</v>
      </c>
      <c r="P219" s="41"/>
      <c r="Q219" s="39" t="s">
        <v>748</v>
      </c>
      <c r="R219" s="22">
        <v>2277.21</v>
      </c>
      <c r="S219" s="22"/>
      <c r="T219" s="22">
        <v>79463.96</v>
      </c>
    </row>
    <row r="220" spans="1:20" ht="12.75">
      <c r="A220" s="39"/>
      <c r="B220" s="39"/>
      <c r="C220" s="39"/>
      <c r="D220" s="39"/>
      <c r="E220" s="39"/>
      <c r="F220" s="39"/>
      <c r="G220" s="39"/>
      <c r="H220" s="39"/>
      <c r="I220" s="39" t="s">
        <v>207</v>
      </c>
      <c r="J220" s="40">
        <v>45135</v>
      </c>
      <c r="K220" s="39"/>
      <c r="L220" s="45"/>
      <c r="M220" s="39" t="s">
        <v>691</v>
      </c>
      <c r="N220" s="39"/>
      <c r="O220" s="39" t="s">
        <v>744</v>
      </c>
      <c r="P220" s="41"/>
      <c r="Q220" s="39" t="s">
        <v>748</v>
      </c>
      <c r="R220" s="22">
        <v>1541.28</v>
      </c>
      <c r="S220" s="22"/>
      <c r="T220" s="22">
        <v>81005.24</v>
      </c>
    </row>
    <row r="221" spans="1:20" ht="12.75">
      <c r="A221" s="39"/>
      <c r="B221" s="39"/>
      <c r="C221" s="39"/>
      <c r="D221" s="39"/>
      <c r="E221" s="39"/>
      <c r="F221" s="39"/>
      <c r="G221" s="39"/>
      <c r="H221" s="39"/>
      <c r="I221" s="39" t="s">
        <v>207</v>
      </c>
      <c r="J221" s="40">
        <v>45135</v>
      </c>
      <c r="K221" s="39"/>
      <c r="L221" s="45"/>
      <c r="M221" s="39" t="s">
        <v>692</v>
      </c>
      <c r="N221" s="39"/>
      <c r="O221" s="39" t="s">
        <v>745</v>
      </c>
      <c r="P221" s="41"/>
      <c r="Q221" s="39" t="s">
        <v>748</v>
      </c>
      <c r="R221" s="22">
        <v>1801.07</v>
      </c>
      <c r="S221" s="22"/>
      <c r="T221" s="22">
        <v>82806.31</v>
      </c>
    </row>
    <row r="222" spans="1:20" ht="12.75">
      <c r="A222" s="39"/>
      <c r="B222" s="39"/>
      <c r="C222" s="39"/>
      <c r="D222" s="39"/>
      <c r="E222" s="39"/>
      <c r="F222" s="39"/>
      <c r="G222" s="39"/>
      <c r="H222" s="39"/>
      <c r="I222" s="39" t="s">
        <v>207</v>
      </c>
      <c r="J222" s="40">
        <v>45135</v>
      </c>
      <c r="K222" s="39"/>
      <c r="L222" s="45"/>
      <c r="M222" s="39" t="s">
        <v>693</v>
      </c>
      <c r="N222" s="39"/>
      <c r="O222" s="39" t="s">
        <v>266</v>
      </c>
      <c r="P222" s="41"/>
      <c r="Q222" s="39" t="s">
        <v>748</v>
      </c>
      <c r="R222" s="22">
        <v>2277.22</v>
      </c>
      <c r="S222" s="22"/>
      <c r="T222" s="22">
        <v>85083.53</v>
      </c>
    </row>
    <row r="223" spans="1:20" ht="12.75">
      <c r="A223" s="39"/>
      <c r="B223" s="39"/>
      <c r="C223" s="39"/>
      <c r="D223" s="39"/>
      <c r="E223" s="39"/>
      <c r="F223" s="39"/>
      <c r="G223" s="39"/>
      <c r="H223" s="39"/>
      <c r="I223" s="39" t="s">
        <v>207</v>
      </c>
      <c r="J223" s="40">
        <v>45149</v>
      </c>
      <c r="K223" s="39"/>
      <c r="L223" s="45"/>
      <c r="M223" s="39" t="s">
        <v>691</v>
      </c>
      <c r="N223" s="39"/>
      <c r="O223" s="39" t="s">
        <v>744</v>
      </c>
      <c r="P223" s="41"/>
      <c r="Q223" s="39" t="s">
        <v>748</v>
      </c>
      <c r="R223" s="22">
        <v>1485.57</v>
      </c>
      <c r="S223" s="22"/>
      <c r="T223" s="22">
        <v>86569.1</v>
      </c>
    </row>
    <row r="224" spans="1:20" ht="12.75">
      <c r="A224" s="39"/>
      <c r="B224" s="39"/>
      <c r="C224" s="39"/>
      <c r="D224" s="39"/>
      <c r="E224" s="39"/>
      <c r="F224" s="39"/>
      <c r="G224" s="39"/>
      <c r="H224" s="39"/>
      <c r="I224" s="39" t="s">
        <v>207</v>
      </c>
      <c r="J224" s="40">
        <v>45149</v>
      </c>
      <c r="K224" s="39"/>
      <c r="L224" s="45"/>
      <c r="M224" s="39" t="s">
        <v>692</v>
      </c>
      <c r="N224" s="39"/>
      <c r="O224" s="39" t="s">
        <v>745</v>
      </c>
      <c r="P224" s="41"/>
      <c r="Q224" s="39" t="s">
        <v>748</v>
      </c>
      <c r="R224" s="22">
        <v>1801.07</v>
      </c>
      <c r="S224" s="22"/>
      <c r="T224" s="22">
        <v>88370.17</v>
      </c>
    </row>
    <row r="225" spans="1:20" ht="12.75">
      <c r="A225" s="39"/>
      <c r="B225" s="39"/>
      <c r="C225" s="39"/>
      <c r="D225" s="39"/>
      <c r="E225" s="39"/>
      <c r="F225" s="39"/>
      <c r="G225" s="39"/>
      <c r="H225" s="39"/>
      <c r="I225" s="39" t="s">
        <v>207</v>
      </c>
      <c r="J225" s="40">
        <v>45149</v>
      </c>
      <c r="K225" s="39"/>
      <c r="L225" s="45"/>
      <c r="M225" s="39" t="s">
        <v>693</v>
      </c>
      <c r="N225" s="39"/>
      <c r="O225" s="39" t="s">
        <v>266</v>
      </c>
      <c r="P225" s="41"/>
      <c r="Q225" s="39" t="s">
        <v>748</v>
      </c>
      <c r="R225" s="22">
        <v>2277.2</v>
      </c>
      <c r="S225" s="22"/>
      <c r="T225" s="22">
        <v>90647.37</v>
      </c>
    </row>
    <row r="226" spans="1:20" ht="12.75">
      <c r="A226" s="39"/>
      <c r="B226" s="39"/>
      <c r="C226" s="39"/>
      <c r="D226" s="39"/>
      <c r="E226" s="39"/>
      <c r="F226" s="39"/>
      <c r="G226" s="39"/>
      <c r="H226" s="39"/>
      <c r="I226" s="39" t="s">
        <v>207</v>
      </c>
      <c r="J226" s="40">
        <v>45163</v>
      </c>
      <c r="K226" s="39"/>
      <c r="L226" s="45"/>
      <c r="M226" s="39" t="s">
        <v>691</v>
      </c>
      <c r="N226" s="39"/>
      <c r="O226" s="39" t="s">
        <v>744</v>
      </c>
      <c r="P226" s="41"/>
      <c r="Q226" s="39" t="s">
        <v>748</v>
      </c>
      <c r="R226" s="22">
        <v>1569.16</v>
      </c>
      <c r="S226" s="22"/>
      <c r="T226" s="22">
        <v>92216.53</v>
      </c>
    </row>
    <row r="227" spans="1:20" ht="12.75">
      <c r="A227" s="39"/>
      <c r="B227" s="39"/>
      <c r="C227" s="39"/>
      <c r="D227" s="39"/>
      <c r="E227" s="39"/>
      <c r="F227" s="39"/>
      <c r="G227" s="39"/>
      <c r="H227" s="39"/>
      <c r="I227" s="39" t="s">
        <v>207</v>
      </c>
      <c r="J227" s="40">
        <v>45163</v>
      </c>
      <c r="K227" s="39"/>
      <c r="L227" s="45"/>
      <c r="M227" s="39" t="s">
        <v>692</v>
      </c>
      <c r="N227" s="39"/>
      <c r="O227" s="39" t="s">
        <v>745</v>
      </c>
      <c r="P227" s="41"/>
      <c r="Q227" s="39" t="s">
        <v>748</v>
      </c>
      <c r="R227" s="22">
        <v>1801.07</v>
      </c>
      <c r="S227" s="22"/>
      <c r="T227" s="22">
        <v>94017.6</v>
      </c>
    </row>
    <row r="228" spans="1:20" ht="12.75">
      <c r="A228" s="39"/>
      <c r="B228" s="39"/>
      <c r="C228" s="39"/>
      <c r="D228" s="39"/>
      <c r="E228" s="39"/>
      <c r="F228" s="39"/>
      <c r="G228" s="39"/>
      <c r="H228" s="39"/>
      <c r="I228" s="39" t="s">
        <v>207</v>
      </c>
      <c r="J228" s="40">
        <v>45163</v>
      </c>
      <c r="K228" s="39"/>
      <c r="L228" s="45"/>
      <c r="M228" s="39" t="s">
        <v>693</v>
      </c>
      <c r="N228" s="39"/>
      <c r="O228" s="39" t="s">
        <v>266</v>
      </c>
      <c r="P228" s="41"/>
      <c r="Q228" s="39" t="s">
        <v>748</v>
      </c>
      <c r="R228" s="22">
        <v>2277.2</v>
      </c>
      <c r="S228" s="22"/>
      <c r="T228" s="22">
        <v>96294.8</v>
      </c>
    </row>
    <row r="229" spans="1:20" ht="12.75">
      <c r="A229" s="39"/>
      <c r="B229" s="39"/>
      <c r="C229" s="39"/>
      <c r="D229" s="39"/>
      <c r="E229" s="39"/>
      <c r="F229" s="39"/>
      <c r="G229" s="39"/>
      <c r="H229" s="39"/>
      <c r="I229" s="39" t="s">
        <v>207</v>
      </c>
      <c r="J229" s="40">
        <v>45177</v>
      </c>
      <c r="K229" s="39"/>
      <c r="L229" s="45"/>
      <c r="M229" s="39" t="s">
        <v>691</v>
      </c>
      <c r="N229" s="39"/>
      <c r="O229" s="39" t="s">
        <v>744</v>
      </c>
      <c r="P229" s="41"/>
      <c r="Q229" s="39" t="s">
        <v>748</v>
      </c>
      <c r="R229" s="22">
        <v>1485.57</v>
      </c>
      <c r="S229" s="22"/>
      <c r="T229" s="22">
        <v>97780.37</v>
      </c>
    </row>
    <row r="230" spans="1:20" ht="12.75">
      <c r="A230" s="39"/>
      <c r="B230" s="39"/>
      <c r="C230" s="39"/>
      <c r="D230" s="39"/>
      <c r="E230" s="39"/>
      <c r="F230" s="39"/>
      <c r="G230" s="39"/>
      <c r="H230" s="39"/>
      <c r="I230" s="39" t="s">
        <v>207</v>
      </c>
      <c r="J230" s="40">
        <v>45177</v>
      </c>
      <c r="K230" s="39"/>
      <c r="L230" s="45"/>
      <c r="M230" s="39" t="s">
        <v>692</v>
      </c>
      <c r="N230" s="39"/>
      <c r="O230" s="39" t="s">
        <v>745</v>
      </c>
      <c r="P230" s="41"/>
      <c r="Q230" s="39" t="s">
        <v>748</v>
      </c>
      <c r="R230" s="22">
        <v>1801.07</v>
      </c>
      <c r="S230" s="22"/>
      <c r="T230" s="22">
        <v>99581.44</v>
      </c>
    </row>
    <row r="231" spans="1:20" ht="12.75">
      <c r="A231" s="39"/>
      <c r="B231" s="39"/>
      <c r="C231" s="39"/>
      <c r="D231" s="39"/>
      <c r="E231" s="39"/>
      <c r="F231" s="39"/>
      <c r="G231" s="39"/>
      <c r="H231" s="39"/>
      <c r="I231" s="39" t="s">
        <v>207</v>
      </c>
      <c r="J231" s="40">
        <v>45177</v>
      </c>
      <c r="K231" s="39"/>
      <c r="L231" s="45"/>
      <c r="M231" s="39" t="s">
        <v>693</v>
      </c>
      <c r="N231" s="39"/>
      <c r="O231" s="39" t="s">
        <v>266</v>
      </c>
      <c r="P231" s="41"/>
      <c r="Q231" s="39" t="s">
        <v>748</v>
      </c>
      <c r="R231" s="22">
        <v>2277.21</v>
      </c>
      <c r="S231" s="22"/>
      <c r="T231" s="22">
        <v>101858.65</v>
      </c>
    </row>
    <row r="232" spans="1:20" ht="12.75">
      <c r="A232" s="39"/>
      <c r="B232" s="39"/>
      <c r="C232" s="39"/>
      <c r="D232" s="39"/>
      <c r="E232" s="39"/>
      <c r="F232" s="39"/>
      <c r="G232" s="39"/>
      <c r="H232" s="39"/>
      <c r="I232" s="39" t="s">
        <v>207</v>
      </c>
      <c r="J232" s="40">
        <v>45191</v>
      </c>
      <c r="K232" s="39"/>
      <c r="L232" s="45"/>
      <c r="M232" s="39" t="s">
        <v>691</v>
      </c>
      <c r="N232" s="39"/>
      <c r="O232" s="39" t="s">
        <v>744</v>
      </c>
      <c r="P232" s="41"/>
      <c r="Q232" s="39" t="s">
        <v>748</v>
      </c>
      <c r="R232" s="22">
        <v>1485.57</v>
      </c>
      <c r="S232" s="22"/>
      <c r="T232" s="22">
        <v>103344.22</v>
      </c>
    </row>
    <row r="233" spans="1:20" ht="12.75">
      <c r="A233" s="39"/>
      <c r="B233" s="39"/>
      <c r="C233" s="39"/>
      <c r="D233" s="39"/>
      <c r="E233" s="39"/>
      <c r="F233" s="39"/>
      <c r="G233" s="39"/>
      <c r="H233" s="39"/>
      <c r="I233" s="39" t="s">
        <v>207</v>
      </c>
      <c r="J233" s="40">
        <v>45191</v>
      </c>
      <c r="K233" s="39"/>
      <c r="L233" s="45"/>
      <c r="M233" s="39" t="s">
        <v>692</v>
      </c>
      <c r="N233" s="39"/>
      <c r="O233" s="39" t="s">
        <v>745</v>
      </c>
      <c r="P233" s="41"/>
      <c r="Q233" s="39" t="s">
        <v>748</v>
      </c>
      <c r="R233" s="22">
        <v>1801.07</v>
      </c>
      <c r="S233" s="22"/>
      <c r="T233" s="22">
        <v>105145.29</v>
      </c>
    </row>
    <row r="234" spans="1:20" ht="13.5" thickBot="1">
      <c r="A234" s="39"/>
      <c r="B234" s="39"/>
      <c r="C234" s="39"/>
      <c r="D234" s="39"/>
      <c r="E234" s="39"/>
      <c r="F234" s="39"/>
      <c r="G234" s="39"/>
      <c r="H234" s="39"/>
      <c r="I234" s="39" t="s">
        <v>207</v>
      </c>
      <c r="J234" s="40">
        <v>45191</v>
      </c>
      <c r="K234" s="39"/>
      <c r="L234" s="45"/>
      <c r="M234" s="39" t="s">
        <v>693</v>
      </c>
      <c r="N234" s="39"/>
      <c r="O234" s="39" t="s">
        <v>266</v>
      </c>
      <c r="P234" s="41"/>
      <c r="Q234" s="39" t="s">
        <v>748</v>
      </c>
      <c r="R234" s="31">
        <v>2277.21</v>
      </c>
      <c r="S234" s="31"/>
      <c r="T234" s="31">
        <v>107422.5</v>
      </c>
    </row>
    <row r="235" spans="1:20" ht="12.75">
      <c r="A235" s="39"/>
      <c r="B235" s="39"/>
      <c r="C235" s="39"/>
      <c r="D235" s="39"/>
      <c r="E235" s="39" t="s">
        <v>557</v>
      </c>
      <c r="F235" s="39"/>
      <c r="G235" s="39"/>
      <c r="H235" s="39"/>
      <c r="I235" s="39"/>
      <c r="J235" s="40"/>
      <c r="K235" s="39"/>
      <c r="L235" s="45"/>
      <c r="M235" s="39"/>
      <c r="N235" s="39"/>
      <c r="O235" s="39"/>
      <c r="P235" s="39"/>
      <c r="Q235" s="39"/>
      <c r="R235" s="22">
        <f>ROUND(SUM(R177:R234),5)</f>
        <v>107422.5</v>
      </c>
      <c r="S235" s="22">
        <f>ROUND(SUM(S177:S234),5)</f>
        <v>0</v>
      </c>
      <c r="T235" s="22">
        <f>T234</f>
        <v>107422.5</v>
      </c>
    </row>
    <row r="236" spans="1:20" ht="12.75">
      <c r="A236" s="16"/>
      <c r="B236" s="16"/>
      <c r="C236" s="16"/>
      <c r="D236" s="16"/>
      <c r="E236" s="16" t="s">
        <v>518</v>
      </c>
      <c r="F236" s="16"/>
      <c r="G236" s="16"/>
      <c r="H236" s="16"/>
      <c r="I236" s="16"/>
      <c r="J236" s="37"/>
      <c r="K236" s="16"/>
      <c r="L236" s="43"/>
      <c r="M236" s="16"/>
      <c r="N236" s="16"/>
      <c r="O236" s="16"/>
      <c r="P236" s="16"/>
      <c r="Q236" s="16"/>
      <c r="R236" s="38"/>
      <c r="S236" s="38"/>
      <c r="T236" s="38"/>
    </row>
    <row r="237" spans="1:20" ht="12.75">
      <c r="A237" s="16"/>
      <c r="B237" s="16"/>
      <c r="C237" s="16"/>
      <c r="D237" s="16"/>
      <c r="E237" s="16"/>
      <c r="F237" s="16" t="s">
        <v>519</v>
      </c>
      <c r="G237" s="16"/>
      <c r="H237" s="16"/>
      <c r="I237" s="16"/>
      <c r="J237" s="37"/>
      <c r="K237" s="16"/>
      <c r="L237" s="43"/>
      <c r="M237" s="16"/>
      <c r="N237" s="16"/>
      <c r="O237" s="16"/>
      <c r="P237" s="16"/>
      <c r="Q237" s="16"/>
      <c r="R237" s="38"/>
      <c r="S237" s="38"/>
      <c r="T237" s="38"/>
    </row>
    <row r="238" spans="1:20" ht="12.75">
      <c r="A238" s="39"/>
      <c r="B238" s="39"/>
      <c r="C238" s="39"/>
      <c r="D238" s="39"/>
      <c r="E238" s="39"/>
      <c r="F238" s="39"/>
      <c r="G238" s="39"/>
      <c r="H238" s="39"/>
      <c r="I238" s="39" t="s">
        <v>204</v>
      </c>
      <c r="J238" s="40">
        <v>44841</v>
      </c>
      <c r="K238" s="39"/>
      <c r="L238" s="45"/>
      <c r="M238" s="39" t="s">
        <v>474</v>
      </c>
      <c r="N238" s="39"/>
      <c r="O238" s="39" t="s">
        <v>744</v>
      </c>
      <c r="P238" s="41"/>
      <c r="Q238" s="39" t="s">
        <v>749</v>
      </c>
      <c r="R238" s="22">
        <v>27</v>
      </c>
      <c r="S238" s="22"/>
      <c r="T238" s="22">
        <v>27</v>
      </c>
    </row>
    <row r="239" spans="1:20" ht="12.75">
      <c r="A239" s="39"/>
      <c r="B239" s="39"/>
      <c r="C239" s="39"/>
      <c r="D239" s="39"/>
      <c r="E239" s="39"/>
      <c r="F239" s="39"/>
      <c r="G239" s="39"/>
      <c r="H239" s="39"/>
      <c r="I239" s="39" t="s">
        <v>204</v>
      </c>
      <c r="J239" s="40">
        <v>44848</v>
      </c>
      <c r="K239" s="39"/>
      <c r="L239" s="45"/>
      <c r="M239" s="39" t="s">
        <v>474</v>
      </c>
      <c r="N239" s="39"/>
      <c r="O239" s="39" t="s">
        <v>744</v>
      </c>
      <c r="P239" s="41"/>
      <c r="Q239" s="39" t="s">
        <v>749</v>
      </c>
      <c r="R239" s="22">
        <v>22.71</v>
      </c>
      <c r="S239" s="22"/>
      <c r="T239" s="22">
        <v>49.71</v>
      </c>
    </row>
    <row r="240" spans="1:20" ht="12.75">
      <c r="A240" s="39"/>
      <c r="B240" s="39"/>
      <c r="C240" s="39"/>
      <c r="D240" s="39"/>
      <c r="E240" s="39"/>
      <c r="F240" s="39"/>
      <c r="G240" s="39"/>
      <c r="H240" s="39"/>
      <c r="I240" s="39" t="s">
        <v>204</v>
      </c>
      <c r="J240" s="40">
        <v>44855</v>
      </c>
      <c r="K240" s="39"/>
      <c r="L240" s="45"/>
      <c r="M240" s="39" t="s">
        <v>474</v>
      </c>
      <c r="N240" s="39"/>
      <c r="O240" s="39" t="s">
        <v>744</v>
      </c>
      <c r="P240" s="41"/>
      <c r="Q240" s="39" t="s">
        <v>749</v>
      </c>
      <c r="R240" s="22">
        <v>22.8</v>
      </c>
      <c r="S240" s="22"/>
      <c r="T240" s="22">
        <v>72.51</v>
      </c>
    </row>
    <row r="241" spans="1:20" ht="12.75">
      <c r="A241" s="39"/>
      <c r="B241" s="39"/>
      <c r="C241" s="39"/>
      <c r="D241" s="39"/>
      <c r="E241" s="39"/>
      <c r="F241" s="39"/>
      <c r="G241" s="39"/>
      <c r="H241" s="39"/>
      <c r="I241" s="39" t="s">
        <v>204</v>
      </c>
      <c r="J241" s="40">
        <v>44862</v>
      </c>
      <c r="K241" s="39"/>
      <c r="L241" s="45"/>
      <c r="M241" s="39" t="s">
        <v>474</v>
      </c>
      <c r="N241" s="39"/>
      <c r="O241" s="39" t="s">
        <v>744</v>
      </c>
      <c r="P241" s="41"/>
      <c r="Q241" s="39" t="s">
        <v>749</v>
      </c>
      <c r="R241" s="22">
        <v>26.25</v>
      </c>
      <c r="S241" s="22"/>
      <c r="T241" s="22">
        <v>98.76</v>
      </c>
    </row>
    <row r="242" spans="1:20" ht="12.75">
      <c r="A242" s="39"/>
      <c r="B242" s="39"/>
      <c r="C242" s="39"/>
      <c r="D242" s="39"/>
      <c r="E242" s="39"/>
      <c r="F242" s="39"/>
      <c r="G242" s="39"/>
      <c r="H242" s="39"/>
      <c r="I242" s="39" t="s">
        <v>204</v>
      </c>
      <c r="J242" s="40">
        <v>44869</v>
      </c>
      <c r="K242" s="39"/>
      <c r="L242" s="45"/>
      <c r="M242" s="39" t="s">
        <v>474</v>
      </c>
      <c r="N242" s="39"/>
      <c r="O242" s="39" t="s">
        <v>744</v>
      </c>
      <c r="P242" s="41"/>
      <c r="Q242" s="39" t="s">
        <v>749</v>
      </c>
      <c r="R242" s="22">
        <v>19.21</v>
      </c>
      <c r="S242" s="22"/>
      <c r="T242" s="22">
        <v>117.97</v>
      </c>
    </row>
    <row r="243" spans="1:20" ht="12.75">
      <c r="A243" s="39"/>
      <c r="B243" s="39"/>
      <c r="C243" s="39"/>
      <c r="D243" s="39"/>
      <c r="E243" s="39"/>
      <c r="F243" s="39"/>
      <c r="G243" s="39"/>
      <c r="H243" s="39"/>
      <c r="I243" s="39" t="s">
        <v>204</v>
      </c>
      <c r="J243" s="40">
        <v>44876</v>
      </c>
      <c r="K243" s="39"/>
      <c r="L243" s="45"/>
      <c r="M243" s="39" t="s">
        <v>474</v>
      </c>
      <c r="N243" s="39"/>
      <c r="O243" s="39" t="s">
        <v>744</v>
      </c>
      <c r="P243" s="41"/>
      <c r="Q243" s="39" t="s">
        <v>749</v>
      </c>
      <c r="R243" s="22">
        <v>27.27</v>
      </c>
      <c r="S243" s="22"/>
      <c r="T243" s="22">
        <v>145.24</v>
      </c>
    </row>
    <row r="244" spans="1:20" ht="12.75">
      <c r="A244" s="39"/>
      <c r="B244" s="39"/>
      <c r="C244" s="39"/>
      <c r="D244" s="39"/>
      <c r="E244" s="39"/>
      <c r="F244" s="39"/>
      <c r="G244" s="39"/>
      <c r="H244" s="39"/>
      <c r="I244" s="39" t="s">
        <v>204</v>
      </c>
      <c r="J244" s="40">
        <v>44883</v>
      </c>
      <c r="K244" s="39"/>
      <c r="L244" s="45"/>
      <c r="M244" s="39" t="s">
        <v>474</v>
      </c>
      <c r="N244" s="39"/>
      <c r="O244" s="39" t="s">
        <v>744</v>
      </c>
      <c r="P244" s="41"/>
      <c r="Q244" s="39" t="s">
        <v>749</v>
      </c>
      <c r="R244" s="22">
        <v>26</v>
      </c>
      <c r="S244" s="22"/>
      <c r="T244" s="22">
        <v>171.24</v>
      </c>
    </row>
    <row r="245" spans="1:20" ht="12.75">
      <c r="A245" s="39"/>
      <c r="B245" s="39"/>
      <c r="C245" s="39"/>
      <c r="D245" s="39"/>
      <c r="E245" s="39"/>
      <c r="F245" s="39"/>
      <c r="G245" s="39"/>
      <c r="H245" s="39"/>
      <c r="I245" s="39" t="s">
        <v>204</v>
      </c>
      <c r="J245" s="40">
        <v>44890</v>
      </c>
      <c r="K245" s="39"/>
      <c r="L245" s="45"/>
      <c r="M245" s="39" t="s">
        <v>474</v>
      </c>
      <c r="N245" s="39"/>
      <c r="O245" s="39" t="s">
        <v>744</v>
      </c>
      <c r="P245" s="41"/>
      <c r="Q245" s="39" t="s">
        <v>749</v>
      </c>
      <c r="R245" s="22">
        <v>25</v>
      </c>
      <c r="S245" s="22"/>
      <c r="T245" s="22">
        <v>196.24</v>
      </c>
    </row>
    <row r="246" spans="1:20" ht="12.75">
      <c r="A246" s="39"/>
      <c r="B246" s="39"/>
      <c r="C246" s="39"/>
      <c r="D246" s="39"/>
      <c r="E246" s="39"/>
      <c r="F246" s="39"/>
      <c r="G246" s="39"/>
      <c r="H246" s="39"/>
      <c r="I246" s="39" t="s">
        <v>204</v>
      </c>
      <c r="J246" s="40">
        <v>44897</v>
      </c>
      <c r="K246" s="39"/>
      <c r="L246" s="45"/>
      <c r="M246" s="39" t="s">
        <v>474</v>
      </c>
      <c r="N246" s="39"/>
      <c r="O246" s="39" t="s">
        <v>744</v>
      </c>
      <c r="P246" s="41"/>
      <c r="Q246" s="39" t="s">
        <v>749</v>
      </c>
      <c r="R246" s="22">
        <v>25</v>
      </c>
      <c r="S246" s="22"/>
      <c r="T246" s="22">
        <v>221.24</v>
      </c>
    </row>
    <row r="247" spans="1:20" ht="12.75">
      <c r="A247" s="39"/>
      <c r="B247" s="39"/>
      <c r="C247" s="39"/>
      <c r="D247" s="39"/>
      <c r="E247" s="39"/>
      <c r="F247" s="39"/>
      <c r="G247" s="39"/>
      <c r="H247" s="39"/>
      <c r="I247" s="39" t="s">
        <v>204</v>
      </c>
      <c r="J247" s="40">
        <v>44900</v>
      </c>
      <c r="K247" s="39"/>
      <c r="L247" s="45"/>
      <c r="M247" s="39" t="s">
        <v>474</v>
      </c>
      <c r="N247" s="39"/>
      <c r="O247" s="39" t="s">
        <v>744</v>
      </c>
      <c r="P247" s="41"/>
      <c r="Q247" s="39" t="s">
        <v>749</v>
      </c>
      <c r="R247" s="22">
        <v>27</v>
      </c>
      <c r="S247" s="22"/>
      <c r="T247" s="22">
        <v>248.24</v>
      </c>
    </row>
    <row r="248" spans="1:20" ht="12.75">
      <c r="A248" s="39"/>
      <c r="B248" s="39"/>
      <c r="C248" s="39"/>
      <c r="D248" s="39"/>
      <c r="E248" s="39"/>
      <c r="F248" s="39"/>
      <c r="G248" s="39"/>
      <c r="H248" s="39"/>
      <c r="I248" s="39" t="s">
        <v>204</v>
      </c>
      <c r="J248" s="40">
        <v>44911</v>
      </c>
      <c r="K248" s="39"/>
      <c r="L248" s="45"/>
      <c r="M248" s="39" t="s">
        <v>474</v>
      </c>
      <c r="N248" s="39"/>
      <c r="O248" s="39" t="s">
        <v>744</v>
      </c>
      <c r="P248" s="41"/>
      <c r="Q248" s="39" t="s">
        <v>749</v>
      </c>
      <c r="R248" s="22">
        <v>29.5</v>
      </c>
      <c r="S248" s="22"/>
      <c r="T248" s="22">
        <v>277.74</v>
      </c>
    </row>
    <row r="249" spans="1:20" ht="12.75">
      <c r="A249" s="39"/>
      <c r="B249" s="39"/>
      <c r="C249" s="39"/>
      <c r="D249" s="39"/>
      <c r="E249" s="39"/>
      <c r="F249" s="39"/>
      <c r="G249" s="39"/>
      <c r="H249" s="39"/>
      <c r="I249" s="39" t="s">
        <v>204</v>
      </c>
      <c r="J249" s="40">
        <v>44918</v>
      </c>
      <c r="K249" s="39"/>
      <c r="L249" s="45"/>
      <c r="M249" s="39" t="s">
        <v>474</v>
      </c>
      <c r="N249" s="39"/>
      <c r="O249" s="39" t="s">
        <v>744</v>
      </c>
      <c r="P249" s="41"/>
      <c r="Q249" s="39" t="s">
        <v>749</v>
      </c>
      <c r="R249" s="22">
        <v>26.5</v>
      </c>
      <c r="S249" s="22"/>
      <c r="T249" s="22">
        <v>304.24</v>
      </c>
    </row>
    <row r="250" spans="1:20" ht="12.75">
      <c r="A250" s="39"/>
      <c r="B250" s="39"/>
      <c r="C250" s="39"/>
      <c r="D250" s="39"/>
      <c r="E250" s="39"/>
      <c r="F250" s="39"/>
      <c r="G250" s="39"/>
      <c r="H250" s="39"/>
      <c r="I250" s="39" t="s">
        <v>204</v>
      </c>
      <c r="J250" s="40">
        <v>44925</v>
      </c>
      <c r="K250" s="39"/>
      <c r="L250" s="45"/>
      <c r="M250" s="39" t="s">
        <v>474</v>
      </c>
      <c r="N250" s="39"/>
      <c r="O250" s="39" t="s">
        <v>744</v>
      </c>
      <c r="P250" s="41"/>
      <c r="Q250" s="39" t="s">
        <v>749</v>
      </c>
      <c r="R250" s="22">
        <v>25.5</v>
      </c>
      <c r="S250" s="22"/>
      <c r="T250" s="22">
        <v>329.74</v>
      </c>
    </row>
    <row r="251" spans="1:20" ht="12.75">
      <c r="A251" s="39"/>
      <c r="B251" s="39"/>
      <c r="C251" s="39"/>
      <c r="D251" s="39"/>
      <c r="E251" s="39"/>
      <c r="F251" s="39"/>
      <c r="G251" s="39"/>
      <c r="H251" s="39"/>
      <c r="I251" s="39" t="s">
        <v>204</v>
      </c>
      <c r="J251" s="40">
        <v>44932</v>
      </c>
      <c r="K251" s="39"/>
      <c r="L251" s="45"/>
      <c r="M251" s="39" t="s">
        <v>474</v>
      </c>
      <c r="N251" s="39"/>
      <c r="O251" s="39" t="s">
        <v>744</v>
      </c>
      <c r="P251" s="41"/>
      <c r="Q251" s="39" t="s">
        <v>749</v>
      </c>
      <c r="R251" s="22">
        <v>18.75</v>
      </c>
      <c r="S251" s="22"/>
      <c r="T251" s="22">
        <v>348.49</v>
      </c>
    </row>
    <row r="252" spans="1:20" ht="12.75">
      <c r="A252" s="39"/>
      <c r="B252" s="39"/>
      <c r="C252" s="39"/>
      <c r="D252" s="39"/>
      <c r="E252" s="39"/>
      <c r="F252" s="39"/>
      <c r="G252" s="39"/>
      <c r="H252" s="39"/>
      <c r="I252" s="39" t="s">
        <v>204</v>
      </c>
      <c r="J252" s="40">
        <v>44939</v>
      </c>
      <c r="K252" s="39"/>
      <c r="L252" s="45"/>
      <c r="M252" s="39" t="s">
        <v>474</v>
      </c>
      <c r="N252" s="39"/>
      <c r="O252" s="39" t="s">
        <v>744</v>
      </c>
      <c r="P252" s="41"/>
      <c r="Q252" s="39" t="s">
        <v>749</v>
      </c>
      <c r="R252" s="22">
        <v>19.8</v>
      </c>
      <c r="S252" s="22"/>
      <c r="T252" s="22">
        <v>368.29</v>
      </c>
    </row>
    <row r="253" spans="1:20" ht="12.75">
      <c r="A253" s="39"/>
      <c r="B253" s="39"/>
      <c r="C253" s="39"/>
      <c r="D253" s="39"/>
      <c r="E253" s="39"/>
      <c r="F253" s="39"/>
      <c r="G253" s="39"/>
      <c r="H253" s="39"/>
      <c r="I253" s="39" t="s">
        <v>204</v>
      </c>
      <c r="J253" s="40">
        <v>44946</v>
      </c>
      <c r="K253" s="39"/>
      <c r="L253" s="45"/>
      <c r="M253" s="39" t="s">
        <v>474</v>
      </c>
      <c r="N253" s="39"/>
      <c r="O253" s="39" t="s">
        <v>744</v>
      </c>
      <c r="P253" s="41"/>
      <c r="Q253" s="39" t="s">
        <v>749</v>
      </c>
      <c r="R253" s="22">
        <v>20.5</v>
      </c>
      <c r="S253" s="22"/>
      <c r="T253" s="22">
        <v>388.79</v>
      </c>
    </row>
    <row r="254" spans="1:20" ht="12.75">
      <c r="A254" s="39"/>
      <c r="B254" s="39"/>
      <c r="C254" s="39"/>
      <c r="D254" s="39"/>
      <c r="E254" s="39"/>
      <c r="F254" s="39"/>
      <c r="G254" s="39"/>
      <c r="H254" s="39"/>
      <c r="I254" s="39" t="s">
        <v>204</v>
      </c>
      <c r="J254" s="40">
        <v>44953</v>
      </c>
      <c r="K254" s="39"/>
      <c r="L254" s="45"/>
      <c r="M254" s="39" t="s">
        <v>474</v>
      </c>
      <c r="N254" s="39"/>
      <c r="O254" s="39" t="s">
        <v>744</v>
      </c>
      <c r="P254" s="41"/>
      <c r="Q254" s="39" t="s">
        <v>749</v>
      </c>
      <c r="R254" s="22">
        <v>21</v>
      </c>
      <c r="S254" s="22"/>
      <c r="T254" s="22">
        <v>409.79</v>
      </c>
    </row>
    <row r="255" spans="1:20" ht="12.75">
      <c r="A255" s="39"/>
      <c r="B255" s="39"/>
      <c r="C255" s="39"/>
      <c r="D255" s="39"/>
      <c r="E255" s="39"/>
      <c r="F255" s="39"/>
      <c r="G255" s="39"/>
      <c r="H255" s="39"/>
      <c r="I255" s="39" t="s">
        <v>204</v>
      </c>
      <c r="J255" s="40">
        <v>44960</v>
      </c>
      <c r="K255" s="39"/>
      <c r="L255" s="45"/>
      <c r="M255" s="39" t="s">
        <v>474</v>
      </c>
      <c r="N255" s="39"/>
      <c r="O255" s="39" t="s">
        <v>744</v>
      </c>
      <c r="P255" s="41"/>
      <c r="Q255" s="39" t="s">
        <v>749</v>
      </c>
      <c r="R255" s="22">
        <v>24.5</v>
      </c>
      <c r="S255" s="22"/>
      <c r="T255" s="22">
        <v>434.29</v>
      </c>
    </row>
    <row r="256" spans="1:20" ht="12.75">
      <c r="A256" s="39"/>
      <c r="B256" s="39"/>
      <c r="C256" s="39"/>
      <c r="D256" s="39"/>
      <c r="E256" s="39"/>
      <c r="F256" s="39"/>
      <c r="G256" s="39"/>
      <c r="H256" s="39"/>
      <c r="I256" s="39" t="s">
        <v>204</v>
      </c>
      <c r="J256" s="40">
        <v>44967</v>
      </c>
      <c r="K256" s="39"/>
      <c r="L256" s="45"/>
      <c r="M256" s="39" t="s">
        <v>474</v>
      </c>
      <c r="N256" s="39"/>
      <c r="O256" s="39" t="s">
        <v>744</v>
      </c>
      <c r="P256" s="41"/>
      <c r="Q256" s="39" t="s">
        <v>749</v>
      </c>
      <c r="R256" s="22">
        <v>26.25</v>
      </c>
      <c r="S256" s="22"/>
      <c r="T256" s="22">
        <v>460.54</v>
      </c>
    </row>
    <row r="257" spans="1:20" ht="12.75">
      <c r="A257" s="39"/>
      <c r="B257" s="39"/>
      <c r="C257" s="39"/>
      <c r="D257" s="39"/>
      <c r="E257" s="39"/>
      <c r="F257" s="39"/>
      <c r="G257" s="39"/>
      <c r="H257" s="39"/>
      <c r="I257" s="39" t="s">
        <v>204</v>
      </c>
      <c r="J257" s="40">
        <v>44974</v>
      </c>
      <c r="K257" s="39"/>
      <c r="L257" s="45"/>
      <c r="M257" s="39" t="s">
        <v>474</v>
      </c>
      <c r="N257" s="39"/>
      <c r="O257" s="39" t="s">
        <v>744</v>
      </c>
      <c r="P257" s="41"/>
      <c r="Q257" s="39" t="s">
        <v>749</v>
      </c>
      <c r="R257" s="22">
        <v>26</v>
      </c>
      <c r="S257" s="22"/>
      <c r="T257" s="22">
        <v>486.54</v>
      </c>
    </row>
    <row r="258" spans="1:20" ht="12.75">
      <c r="A258" s="39"/>
      <c r="B258" s="39"/>
      <c r="C258" s="39"/>
      <c r="D258" s="39"/>
      <c r="E258" s="39"/>
      <c r="F258" s="39"/>
      <c r="G258" s="39"/>
      <c r="H258" s="39"/>
      <c r="I258" s="39" t="s">
        <v>204</v>
      </c>
      <c r="J258" s="40">
        <v>44981</v>
      </c>
      <c r="K258" s="39"/>
      <c r="L258" s="45"/>
      <c r="M258" s="39" t="s">
        <v>474</v>
      </c>
      <c r="N258" s="39"/>
      <c r="O258" s="39" t="s">
        <v>744</v>
      </c>
      <c r="P258" s="41"/>
      <c r="Q258" s="39" t="s">
        <v>749</v>
      </c>
      <c r="R258" s="22">
        <v>25</v>
      </c>
      <c r="S258" s="22"/>
      <c r="T258" s="22">
        <v>511.54</v>
      </c>
    </row>
    <row r="259" spans="1:20" ht="12.75">
      <c r="A259" s="39"/>
      <c r="B259" s="39"/>
      <c r="C259" s="39"/>
      <c r="D259" s="39"/>
      <c r="E259" s="39"/>
      <c r="F259" s="39"/>
      <c r="G259" s="39"/>
      <c r="H259" s="39"/>
      <c r="I259" s="39" t="s">
        <v>204</v>
      </c>
      <c r="J259" s="40">
        <v>44988</v>
      </c>
      <c r="K259" s="39"/>
      <c r="L259" s="45"/>
      <c r="M259" s="39" t="s">
        <v>474</v>
      </c>
      <c r="N259" s="39"/>
      <c r="O259" s="39" t="s">
        <v>744</v>
      </c>
      <c r="P259" s="41"/>
      <c r="Q259" s="39" t="s">
        <v>749</v>
      </c>
      <c r="R259" s="22">
        <v>25</v>
      </c>
      <c r="S259" s="22"/>
      <c r="T259" s="22">
        <v>536.54</v>
      </c>
    </row>
    <row r="260" spans="1:20" ht="12.75">
      <c r="A260" s="39"/>
      <c r="B260" s="39"/>
      <c r="C260" s="39"/>
      <c r="D260" s="39"/>
      <c r="E260" s="39"/>
      <c r="F260" s="39"/>
      <c r="G260" s="39"/>
      <c r="H260" s="39"/>
      <c r="I260" s="39" t="s">
        <v>204</v>
      </c>
      <c r="J260" s="40">
        <v>44995</v>
      </c>
      <c r="K260" s="39"/>
      <c r="L260" s="45"/>
      <c r="M260" s="39" t="s">
        <v>474</v>
      </c>
      <c r="N260" s="39"/>
      <c r="O260" s="39" t="s">
        <v>744</v>
      </c>
      <c r="P260" s="41"/>
      <c r="Q260" s="39" t="s">
        <v>749</v>
      </c>
      <c r="R260" s="22">
        <v>26</v>
      </c>
      <c r="S260" s="22"/>
      <c r="T260" s="22">
        <v>562.54</v>
      </c>
    </row>
    <row r="261" spans="1:20" ht="12.75">
      <c r="A261" s="39"/>
      <c r="B261" s="39"/>
      <c r="C261" s="39"/>
      <c r="D261" s="39"/>
      <c r="E261" s="39"/>
      <c r="F261" s="39"/>
      <c r="G261" s="39"/>
      <c r="H261" s="39"/>
      <c r="I261" s="39" t="s">
        <v>204</v>
      </c>
      <c r="J261" s="40">
        <v>45002</v>
      </c>
      <c r="K261" s="39"/>
      <c r="L261" s="45"/>
      <c r="M261" s="39" t="s">
        <v>474</v>
      </c>
      <c r="N261" s="39"/>
      <c r="O261" s="39" t="s">
        <v>744</v>
      </c>
      <c r="P261" s="41"/>
      <c r="Q261" s="39" t="s">
        <v>749</v>
      </c>
      <c r="R261" s="22">
        <v>27</v>
      </c>
      <c r="S261" s="22"/>
      <c r="T261" s="22">
        <v>589.54</v>
      </c>
    </row>
    <row r="262" spans="1:20" ht="12.75">
      <c r="A262" s="39"/>
      <c r="B262" s="39"/>
      <c r="C262" s="39"/>
      <c r="D262" s="39"/>
      <c r="E262" s="39"/>
      <c r="F262" s="39"/>
      <c r="G262" s="39"/>
      <c r="H262" s="39"/>
      <c r="I262" s="39" t="s">
        <v>204</v>
      </c>
      <c r="J262" s="40">
        <v>45009</v>
      </c>
      <c r="K262" s="39"/>
      <c r="L262" s="45"/>
      <c r="M262" s="39" t="s">
        <v>474</v>
      </c>
      <c r="N262" s="39"/>
      <c r="O262" s="39" t="s">
        <v>744</v>
      </c>
      <c r="P262" s="41"/>
      <c r="Q262" s="39" t="s">
        <v>749</v>
      </c>
      <c r="R262" s="22">
        <v>26</v>
      </c>
      <c r="S262" s="22"/>
      <c r="T262" s="22">
        <v>615.54</v>
      </c>
    </row>
    <row r="263" spans="1:20" ht="12.75">
      <c r="A263" s="39"/>
      <c r="B263" s="39"/>
      <c r="C263" s="39"/>
      <c r="D263" s="39"/>
      <c r="E263" s="39"/>
      <c r="F263" s="39"/>
      <c r="G263" s="39"/>
      <c r="H263" s="39"/>
      <c r="I263" s="39" t="s">
        <v>204</v>
      </c>
      <c r="J263" s="40">
        <v>45016</v>
      </c>
      <c r="K263" s="39"/>
      <c r="L263" s="45"/>
      <c r="M263" s="39" t="s">
        <v>474</v>
      </c>
      <c r="N263" s="39"/>
      <c r="O263" s="39" t="s">
        <v>744</v>
      </c>
      <c r="P263" s="41"/>
      <c r="Q263" s="39" t="s">
        <v>749</v>
      </c>
      <c r="R263" s="22">
        <v>25</v>
      </c>
      <c r="S263" s="22"/>
      <c r="T263" s="22">
        <v>640.54</v>
      </c>
    </row>
    <row r="264" spans="1:20" ht="12.75">
      <c r="A264" s="39"/>
      <c r="B264" s="39"/>
      <c r="C264" s="39"/>
      <c r="D264" s="39"/>
      <c r="E264" s="39"/>
      <c r="F264" s="39"/>
      <c r="G264" s="39"/>
      <c r="H264" s="39"/>
      <c r="I264" s="39" t="s">
        <v>204</v>
      </c>
      <c r="J264" s="40">
        <v>45023</v>
      </c>
      <c r="K264" s="39"/>
      <c r="L264" s="45"/>
      <c r="M264" s="39" t="s">
        <v>474</v>
      </c>
      <c r="N264" s="39"/>
      <c r="O264" s="39" t="s">
        <v>744</v>
      </c>
      <c r="P264" s="41"/>
      <c r="Q264" s="39" t="s">
        <v>749</v>
      </c>
      <c r="R264" s="22">
        <v>25</v>
      </c>
      <c r="S264" s="22"/>
      <c r="T264" s="22">
        <v>665.54</v>
      </c>
    </row>
    <row r="265" spans="1:20" ht="12.75">
      <c r="A265" s="39"/>
      <c r="B265" s="39"/>
      <c r="C265" s="39"/>
      <c r="D265" s="39"/>
      <c r="E265" s="39"/>
      <c r="F265" s="39"/>
      <c r="G265" s="39"/>
      <c r="H265" s="39"/>
      <c r="I265" s="39" t="s">
        <v>204</v>
      </c>
      <c r="J265" s="40">
        <v>45030</v>
      </c>
      <c r="K265" s="39"/>
      <c r="L265" s="45"/>
      <c r="M265" s="39" t="s">
        <v>474</v>
      </c>
      <c r="N265" s="39"/>
      <c r="O265" s="39" t="s">
        <v>744</v>
      </c>
      <c r="P265" s="41"/>
      <c r="Q265" s="39" t="s">
        <v>749</v>
      </c>
      <c r="R265" s="22">
        <v>27</v>
      </c>
      <c r="S265" s="22"/>
      <c r="T265" s="22">
        <v>692.54</v>
      </c>
    </row>
    <row r="266" spans="1:20" ht="12.75">
      <c r="A266" s="39"/>
      <c r="B266" s="39"/>
      <c r="C266" s="39"/>
      <c r="D266" s="39"/>
      <c r="E266" s="39"/>
      <c r="F266" s="39"/>
      <c r="G266" s="39"/>
      <c r="H266" s="39"/>
      <c r="I266" s="39" t="s">
        <v>204</v>
      </c>
      <c r="J266" s="40">
        <v>45037</v>
      </c>
      <c r="K266" s="39"/>
      <c r="L266" s="45"/>
      <c r="M266" s="39" t="s">
        <v>474</v>
      </c>
      <c r="N266" s="39"/>
      <c r="O266" s="39" t="s">
        <v>744</v>
      </c>
      <c r="P266" s="41"/>
      <c r="Q266" s="39" t="s">
        <v>749</v>
      </c>
      <c r="R266" s="22">
        <v>26.5</v>
      </c>
      <c r="S266" s="22"/>
      <c r="T266" s="22">
        <v>719.04</v>
      </c>
    </row>
    <row r="267" spans="1:20" ht="12.75">
      <c r="A267" s="39"/>
      <c r="B267" s="39"/>
      <c r="C267" s="39"/>
      <c r="D267" s="39"/>
      <c r="E267" s="39"/>
      <c r="F267" s="39"/>
      <c r="G267" s="39"/>
      <c r="H267" s="39"/>
      <c r="I267" s="39" t="s">
        <v>204</v>
      </c>
      <c r="J267" s="40">
        <v>45044</v>
      </c>
      <c r="K267" s="39"/>
      <c r="L267" s="45"/>
      <c r="M267" s="39" t="s">
        <v>474</v>
      </c>
      <c r="N267" s="39"/>
      <c r="O267" s="39" t="s">
        <v>744</v>
      </c>
      <c r="P267" s="41"/>
      <c r="Q267" s="39" t="s">
        <v>749</v>
      </c>
      <c r="R267" s="22">
        <v>24</v>
      </c>
      <c r="S267" s="22"/>
      <c r="T267" s="22">
        <v>743.04</v>
      </c>
    </row>
    <row r="268" spans="1:20" ht="12.75">
      <c r="A268" s="39"/>
      <c r="B268" s="39"/>
      <c r="C268" s="39"/>
      <c r="D268" s="39"/>
      <c r="E268" s="39"/>
      <c r="F268" s="39"/>
      <c r="G268" s="39"/>
      <c r="H268" s="39"/>
      <c r="I268" s="39" t="s">
        <v>204</v>
      </c>
      <c r="J268" s="40">
        <v>45051</v>
      </c>
      <c r="K268" s="39"/>
      <c r="L268" s="45"/>
      <c r="M268" s="39" t="s">
        <v>474</v>
      </c>
      <c r="N268" s="39"/>
      <c r="O268" s="39" t="s">
        <v>744</v>
      </c>
      <c r="P268" s="41"/>
      <c r="Q268" s="39" t="s">
        <v>749</v>
      </c>
      <c r="R268" s="22">
        <v>24.5</v>
      </c>
      <c r="S268" s="22"/>
      <c r="T268" s="22">
        <v>767.54</v>
      </c>
    </row>
    <row r="269" spans="1:20" ht="12.75">
      <c r="A269" s="39"/>
      <c r="B269" s="39"/>
      <c r="C269" s="39"/>
      <c r="D269" s="39"/>
      <c r="E269" s="39"/>
      <c r="F269" s="39"/>
      <c r="G269" s="39"/>
      <c r="H269" s="39"/>
      <c r="I269" s="39" t="s">
        <v>204</v>
      </c>
      <c r="J269" s="40">
        <v>45058</v>
      </c>
      <c r="K269" s="39"/>
      <c r="L269" s="45"/>
      <c r="M269" s="39" t="s">
        <v>474</v>
      </c>
      <c r="N269" s="39"/>
      <c r="O269" s="39" t="s">
        <v>744</v>
      </c>
      <c r="P269" s="41"/>
      <c r="Q269" s="39" t="s">
        <v>749</v>
      </c>
      <c r="R269" s="22">
        <v>25</v>
      </c>
      <c r="S269" s="22"/>
      <c r="T269" s="22">
        <v>792.54</v>
      </c>
    </row>
    <row r="270" spans="1:20" ht="12.75">
      <c r="A270" s="39"/>
      <c r="B270" s="39"/>
      <c r="C270" s="39"/>
      <c r="D270" s="39"/>
      <c r="E270" s="39"/>
      <c r="F270" s="39"/>
      <c r="G270" s="39"/>
      <c r="H270" s="39"/>
      <c r="I270" s="39" t="s">
        <v>204</v>
      </c>
      <c r="J270" s="40">
        <v>45065</v>
      </c>
      <c r="K270" s="39"/>
      <c r="L270" s="45"/>
      <c r="M270" s="39" t="s">
        <v>474</v>
      </c>
      <c r="N270" s="39"/>
      <c r="O270" s="39" t="s">
        <v>744</v>
      </c>
      <c r="P270" s="41"/>
      <c r="Q270" s="39" t="s">
        <v>749</v>
      </c>
      <c r="R270" s="22">
        <v>25.25</v>
      </c>
      <c r="S270" s="22"/>
      <c r="T270" s="22">
        <v>817.79</v>
      </c>
    </row>
    <row r="271" spans="1:20" ht="12.75">
      <c r="A271" s="39"/>
      <c r="B271" s="39"/>
      <c r="C271" s="39"/>
      <c r="D271" s="39"/>
      <c r="E271" s="39"/>
      <c r="F271" s="39"/>
      <c r="G271" s="39"/>
      <c r="H271" s="39"/>
      <c r="I271" s="39" t="s">
        <v>204</v>
      </c>
      <c r="J271" s="40">
        <v>45072</v>
      </c>
      <c r="K271" s="39"/>
      <c r="L271" s="45"/>
      <c r="M271" s="39" t="s">
        <v>474</v>
      </c>
      <c r="N271" s="39"/>
      <c r="O271" s="39" t="s">
        <v>744</v>
      </c>
      <c r="P271" s="41"/>
      <c r="Q271" s="39" t="s">
        <v>749</v>
      </c>
      <c r="R271" s="22">
        <v>26.75</v>
      </c>
      <c r="S271" s="22"/>
      <c r="T271" s="22">
        <v>844.54</v>
      </c>
    </row>
    <row r="272" spans="1:20" ht="12.75">
      <c r="A272" s="39"/>
      <c r="B272" s="39"/>
      <c r="C272" s="39"/>
      <c r="D272" s="39"/>
      <c r="E272" s="39"/>
      <c r="F272" s="39"/>
      <c r="G272" s="39"/>
      <c r="H272" s="39"/>
      <c r="I272" s="39" t="s">
        <v>204</v>
      </c>
      <c r="J272" s="40">
        <v>45079</v>
      </c>
      <c r="K272" s="39"/>
      <c r="L272" s="45"/>
      <c r="M272" s="39" t="s">
        <v>474</v>
      </c>
      <c r="N272" s="39"/>
      <c r="O272" s="39" t="s">
        <v>744</v>
      </c>
      <c r="P272" s="41"/>
      <c r="Q272" s="39" t="s">
        <v>749</v>
      </c>
      <c r="R272" s="22">
        <v>24.75</v>
      </c>
      <c r="S272" s="22"/>
      <c r="T272" s="22">
        <v>869.29</v>
      </c>
    </row>
    <row r="273" spans="1:20" ht="12.75">
      <c r="A273" s="39"/>
      <c r="B273" s="39"/>
      <c r="C273" s="39"/>
      <c r="D273" s="39"/>
      <c r="E273" s="39"/>
      <c r="F273" s="39"/>
      <c r="G273" s="39"/>
      <c r="H273" s="39"/>
      <c r="I273" s="39" t="s">
        <v>204</v>
      </c>
      <c r="J273" s="40">
        <v>45086</v>
      </c>
      <c r="K273" s="39"/>
      <c r="L273" s="45"/>
      <c r="M273" s="39" t="s">
        <v>474</v>
      </c>
      <c r="N273" s="39"/>
      <c r="O273" s="39" t="s">
        <v>744</v>
      </c>
      <c r="P273" s="41"/>
      <c r="Q273" s="39" t="s">
        <v>749</v>
      </c>
      <c r="R273" s="22">
        <v>25</v>
      </c>
      <c r="S273" s="22"/>
      <c r="T273" s="22">
        <v>894.29</v>
      </c>
    </row>
    <row r="274" spans="1:20" ht="12.75">
      <c r="A274" s="39"/>
      <c r="B274" s="39"/>
      <c r="C274" s="39"/>
      <c r="D274" s="39"/>
      <c r="E274" s="39"/>
      <c r="F274" s="39"/>
      <c r="G274" s="39"/>
      <c r="H274" s="39"/>
      <c r="I274" s="39" t="s">
        <v>204</v>
      </c>
      <c r="J274" s="40">
        <v>45093</v>
      </c>
      <c r="K274" s="39"/>
      <c r="L274" s="45"/>
      <c r="M274" s="39" t="s">
        <v>474</v>
      </c>
      <c r="N274" s="39"/>
      <c r="O274" s="39" t="s">
        <v>744</v>
      </c>
      <c r="P274" s="41"/>
      <c r="Q274" s="39" t="s">
        <v>749</v>
      </c>
      <c r="R274" s="22">
        <v>26.5</v>
      </c>
      <c r="S274" s="22"/>
      <c r="T274" s="22">
        <v>920.79</v>
      </c>
    </row>
    <row r="275" spans="1:20" ht="12.75">
      <c r="A275" s="39"/>
      <c r="B275" s="39"/>
      <c r="C275" s="39"/>
      <c r="D275" s="39"/>
      <c r="E275" s="39"/>
      <c r="F275" s="39"/>
      <c r="G275" s="39"/>
      <c r="H275" s="39"/>
      <c r="I275" s="39" t="s">
        <v>204</v>
      </c>
      <c r="J275" s="40">
        <v>45100</v>
      </c>
      <c r="K275" s="39"/>
      <c r="L275" s="45"/>
      <c r="M275" s="39" t="s">
        <v>474</v>
      </c>
      <c r="N275" s="39"/>
      <c r="O275" s="39" t="s">
        <v>744</v>
      </c>
      <c r="P275" s="41"/>
      <c r="Q275" s="39" t="s">
        <v>749</v>
      </c>
      <c r="R275" s="22">
        <v>26</v>
      </c>
      <c r="S275" s="22"/>
      <c r="T275" s="22">
        <v>946.79</v>
      </c>
    </row>
    <row r="276" spans="1:20" ht="12.75">
      <c r="A276" s="39"/>
      <c r="B276" s="39"/>
      <c r="C276" s="39"/>
      <c r="D276" s="39"/>
      <c r="E276" s="39"/>
      <c r="F276" s="39"/>
      <c r="G276" s="39"/>
      <c r="H276" s="39"/>
      <c r="I276" s="39" t="s">
        <v>204</v>
      </c>
      <c r="J276" s="40">
        <v>45107</v>
      </c>
      <c r="K276" s="39"/>
      <c r="L276" s="45"/>
      <c r="M276" s="39" t="s">
        <v>474</v>
      </c>
      <c r="N276" s="39"/>
      <c r="O276" s="39" t="s">
        <v>744</v>
      </c>
      <c r="P276" s="41"/>
      <c r="Q276" s="39" t="s">
        <v>749</v>
      </c>
      <c r="R276" s="22">
        <v>28.5</v>
      </c>
      <c r="S276" s="22"/>
      <c r="T276" s="22">
        <v>975.29</v>
      </c>
    </row>
    <row r="277" spans="1:20" ht="12.75">
      <c r="A277" s="39"/>
      <c r="B277" s="39"/>
      <c r="C277" s="39"/>
      <c r="D277" s="39"/>
      <c r="E277" s="39"/>
      <c r="F277" s="39"/>
      <c r="G277" s="39"/>
      <c r="H277" s="39"/>
      <c r="I277" s="39" t="s">
        <v>204</v>
      </c>
      <c r="J277" s="40">
        <v>45114</v>
      </c>
      <c r="K277" s="39"/>
      <c r="L277" s="45"/>
      <c r="M277" s="39" t="s">
        <v>474</v>
      </c>
      <c r="N277" s="39"/>
      <c r="O277" s="39" t="s">
        <v>744</v>
      </c>
      <c r="P277" s="41"/>
      <c r="Q277" s="39" t="s">
        <v>749</v>
      </c>
      <c r="R277" s="22">
        <v>26</v>
      </c>
      <c r="S277" s="22"/>
      <c r="T277" s="22">
        <v>1001.29</v>
      </c>
    </row>
    <row r="278" spans="1:20" ht="12.75">
      <c r="A278" s="39"/>
      <c r="B278" s="39"/>
      <c r="C278" s="39"/>
      <c r="D278" s="39"/>
      <c r="E278" s="39"/>
      <c r="F278" s="39"/>
      <c r="G278" s="39"/>
      <c r="H278" s="39"/>
      <c r="I278" s="39" t="s">
        <v>204</v>
      </c>
      <c r="J278" s="40">
        <v>45121</v>
      </c>
      <c r="K278" s="39"/>
      <c r="L278" s="45"/>
      <c r="M278" s="39" t="s">
        <v>474</v>
      </c>
      <c r="N278" s="39"/>
      <c r="O278" s="39" t="s">
        <v>744</v>
      </c>
      <c r="P278" s="41"/>
      <c r="Q278" s="39" t="s">
        <v>749</v>
      </c>
      <c r="R278" s="22">
        <v>25</v>
      </c>
      <c r="S278" s="22"/>
      <c r="T278" s="22">
        <v>1026.29</v>
      </c>
    </row>
    <row r="279" spans="1:20" ht="12.75">
      <c r="A279" s="39"/>
      <c r="B279" s="39"/>
      <c r="C279" s="39"/>
      <c r="D279" s="39"/>
      <c r="E279" s="39"/>
      <c r="F279" s="39"/>
      <c r="G279" s="39"/>
      <c r="H279" s="39"/>
      <c r="I279" s="39" t="s">
        <v>204</v>
      </c>
      <c r="J279" s="40">
        <v>45125</v>
      </c>
      <c r="K279" s="39"/>
      <c r="L279" s="45"/>
      <c r="M279" s="39" t="s">
        <v>474</v>
      </c>
      <c r="N279" s="39"/>
      <c r="O279" s="39" t="s">
        <v>744</v>
      </c>
      <c r="P279" s="41"/>
      <c r="Q279" s="39" t="s">
        <v>749</v>
      </c>
      <c r="R279" s="22">
        <v>26</v>
      </c>
      <c r="S279" s="22"/>
      <c r="T279" s="22">
        <v>1052.29</v>
      </c>
    </row>
    <row r="280" spans="1:20" ht="12.75">
      <c r="A280" s="39"/>
      <c r="B280" s="39"/>
      <c r="C280" s="39"/>
      <c r="D280" s="39"/>
      <c r="E280" s="39"/>
      <c r="F280" s="39"/>
      <c r="G280" s="39"/>
      <c r="H280" s="39"/>
      <c r="I280" s="39" t="s">
        <v>204</v>
      </c>
      <c r="J280" s="40">
        <v>45135</v>
      </c>
      <c r="K280" s="39"/>
      <c r="L280" s="45"/>
      <c r="M280" s="39" t="s">
        <v>474</v>
      </c>
      <c r="N280" s="39"/>
      <c r="O280" s="39" t="s">
        <v>744</v>
      </c>
      <c r="P280" s="41"/>
      <c r="Q280" s="39" t="s">
        <v>749</v>
      </c>
      <c r="R280" s="22">
        <v>25</v>
      </c>
      <c r="S280" s="22"/>
      <c r="T280" s="22">
        <v>1077.29</v>
      </c>
    </row>
    <row r="281" spans="1:20" ht="12.75">
      <c r="A281" s="39"/>
      <c r="B281" s="39"/>
      <c r="C281" s="39"/>
      <c r="D281" s="39"/>
      <c r="E281" s="39"/>
      <c r="F281" s="39"/>
      <c r="G281" s="39"/>
      <c r="H281" s="39"/>
      <c r="I281" s="39" t="s">
        <v>204</v>
      </c>
      <c r="J281" s="40">
        <v>45142</v>
      </c>
      <c r="K281" s="39"/>
      <c r="L281" s="45"/>
      <c r="M281" s="39" t="s">
        <v>474</v>
      </c>
      <c r="N281" s="39"/>
      <c r="O281" s="39" t="s">
        <v>744</v>
      </c>
      <c r="P281" s="41"/>
      <c r="Q281" s="39" t="s">
        <v>749</v>
      </c>
      <c r="R281" s="22">
        <v>26.5</v>
      </c>
      <c r="S281" s="22"/>
      <c r="T281" s="22">
        <v>1103.79</v>
      </c>
    </row>
    <row r="282" spans="1:20" ht="12.75">
      <c r="A282" s="39"/>
      <c r="B282" s="39"/>
      <c r="C282" s="39"/>
      <c r="D282" s="39"/>
      <c r="E282" s="39"/>
      <c r="F282" s="39"/>
      <c r="G282" s="39"/>
      <c r="H282" s="39"/>
      <c r="I282" s="39" t="s">
        <v>204</v>
      </c>
      <c r="J282" s="40">
        <v>45149</v>
      </c>
      <c r="K282" s="39"/>
      <c r="L282" s="45"/>
      <c r="M282" s="39" t="s">
        <v>474</v>
      </c>
      <c r="N282" s="39"/>
      <c r="O282" s="39" t="s">
        <v>744</v>
      </c>
      <c r="P282" s="41"/>
      <c r="Q282" s="39" t="s">
        <v>749</v>
      </c>
      <c r="R282" s="22">
        <v>26.5</v>
      </c>
      <c r="S282" s="22"/>
      <c r="T282" s="22">
        <v>1130.29</v>
      </c>
    </row>
    <row r="283" spans="1:20" ht="12.75">
      <c r="A283" s="39"/>
      <c r="B283" s="39"/>
      <c r="C283" s="39"/>
      <c r="D283" s="39"/>
      <c r="E283" s="39"/>
      <c r="F283" s="39"/>
      <c r="G283" s="39"/>
      <c r="H283" s="39"/>
      <c r="I283" s="39" t="s">
        <v>204</v>
      </c>
      <c r="J283" s="40">
        <v>45156</v>
      </c>
      <c r="K283" s="39"/>
      <c r="L283" s="45"/>
      <c r="M283" s="39" t="s">
        <v>474</v>
      </c>
      <c r="N283" s="39"/>
      <c r="O283" s="39" t="s">
        <v>744</v>
      </c>
      <c r="P283" s="41"/>
      <c r="Q283" s="39" t="s">
        <v>749</v>
      </c>
      <c r="R283" s="22">
        <v>24.7</v>
      </c>
      <c r="S283" s="22"/>
      <c r="T283" s="22">
        <v>1154.99</v>
      </c>
    </row>
    <row r="284" spans="1:20" ht="12.75">
      <c r="A284" s="39"/>
      <c r="B284" s="39"/>
      <c r="C284" s="39"/>
      <c r="D284" s="39"/>
      <c r="E284" s="39"/>
      <c r="F284" s="39"/>
      <c r="G284" s="39"/>
      <c r="H284" s="39"/>
      <c r="I284" s="39" t="s">
        <v>204</v>
      </c>
      <c r="J284" s="40">
        <v>45159</v>
      </c>
      <c r="K284" s="39"/>
      <c r="L284" s="45"/>
      <c r="M284" s="39"/>
      <c r="N284" s="39"/>
      <c r="O284" s="39"/>
      <c r="P284" s="41"/>
      <c r="Q284" s="39" t="s">
        <v>749</v>
      </c>
      <c r="R284" s="22">
        <v>26.5</v>
      </c>
      <c r="S284" s="22"/>
      <c r="T284" s="22">
        <v>1181.49</v>
      </c>
    </row>
    <row r="285" spans="1:20" ht="12.75">
      <c r="A285" s="39"/>
      <c r="B285" s="39"/>
      <c r="C285" s="39"/>
      <c r="D285" s="39"/>
      <c r="E285" s="39"/>
      <c r="F285" s="39"/>
      <c r="G285" s="39"/>
      <c r="H285" s="39"/>
      <c r="I285" s="39" t="s">
        <v>204</v>
      </c>
      <c r="J285" s="40">
        <v>45163</v>
      </c>
      <c r="K285" s="39"/>
      <c r="L285" s="45"/>
      <c r="M285" s="39" t="s">
        <v>474</v>
      </c>
      <c r="N285" s="39"/>
      <c r="O285" s="39" t="s">
        <v>744</v>
      </c>
      <c r="P285" s="41"/>
      <c r="Q285" s="39" t="s">
        <v>749</v>
      </c>
      <c r="R285" s="22">
        <v>26.5</v>
      </c>
      <c r="S285" s="22"/>
      <c r="T285" s="22">
        <v>1207.99</v>
      </c>
    </row>
    <row r="286" spans="1:20" ht="12.75">
      <c r="A286" s="39"/>
      <c r="B286" s="39"/>
      <c r="C286" s="39"/>
      <c r="D286" s="39"/>
      <c r="E286" s="39"/>
      <c r="F286" s="39"/>
      <c r="G286" s="39"/>
      <c r="H286" s="39"/>
      <c r="I286" s="39" t="s">
        <v>204</v>
      </c>
      <c r="J286" s="40">
        <v>45170</v>
      </c>
      <c r="K286" s="39"/>
      <c r="L286" s="45"/>
      <c r="M286" s="39" t="s">
        <v>474</v>
      </c>
      <c r="N286" s="39"/>
      <c r="O286" s="39" t="s">
        <v>744</v>
      </c>
      <c r="P286" s="41"/>
      <c r="Q286" s="39" t="s">
        <v>749</v>
      </c>
      <c r="R286" s="22">
        <v>22</v>
      </c>
      <c r="S286" s="22"/>
      <c r="T286" s="22">
        <v>1229.99</v>
      </c>
    </row>
    <row r="287" spans="1:20" ht="13.5" thickBot="1">
      <c r="A287" s="39"/>
      <c r="B287" s="39"/>
      <c r="C287" s="39"/>
      <c r="D287" s="39"/>
      <c r="E287" s="39"/>
      <c r="F287" s="39"/>
      <c r="G287" s="39"/>
      <c r="H287" s="39"/>
      <c r="I287" s="39" t="s">
        <v>204</v>
      </c>
      <c r="J287" s="40">
        <v>45177</v>
      </c>
      <c r="K287" s="39"/>
      <c r="L287" s="45"/>
      <c r="M287" s="39" t="s">
        <v>474</v>
      </c>
      <c r="N287" s="39"/>
      <c r="O287" s="39" t="s">
        <v>744</v>
      </c>
      <c r="P287" s="41"/>
      <c r="Q287" s="39" t="s">
        <v>749</v>
      </c>
      <c r="R287" s="23">
        <v>26.5</v>
      </c>
      <c r="S287" s="23"/>
      <c r="T287" s="23">
        <v>1256.49</v>
      </c>
    </row>
    <row r="288" spans="1:20" ht="13.5" thickBot="1">
      <c r="A288" s="39"/>
      <c r="B288" s="39"/>
      <c r="C288" s="39"/>
      <c r="D288" s="39"/>
      <c r="E288" s="39"/>
      <c r="F288" s="39" t="s">
        <v>558</v>
      </c>
      <c r="G288" s="39"/>
      <c r="H288" s="39"/>
      <c r="I288" s="39"/>
      <c r="J288" s="40"/>
      <c r="K288" s="39"/>
      <c r="L288" s="45"/>
      <c r="M288" s="39"/>
      <c r="N288" s="39"/>
      <c r="O288" s="39"/>
      <c r="P288" s="39"/>
      <c r="Q288" s="39"/>
      <c r="R288" s="32">
        <f>ROUND(SUM(R237:R287),5)</f>
        <v>1256.49</v>
      </c>
      <c r="S288" s="32">
        <f>ROUND(SUM(S237:S287),5)</f>
        <v>0</v>
      </c>
      <c r="T288" s="32">
        <f>T287</f>
        <v>1256.49</v>
      </c>
    </row>
    <row r="289" spans="1:20" ht="12.75">
      <c r="A289" s="39"/>
      <c r="B289" s="39"/>
      <c r="C289" s="39"/>
      <c r="D289" s="39"/>
      <c r="E289" s="39" t="s">
        <v>520</v>
      </c>
      <c r="F289" s="39"/>
      <c r="G289" s="39"/>
      <c r="H289" s="39"/>
      <c r="I289" s="39"/>
      <c r="J289" s="40"/>
      <c r="K289" s="39"/>
      <c r="L289" s="45"/>
      <c r="M289" s="39"/>
      <c r="N289" s="39"/>
      <c r="O289" s="39"/>
      <c r="P289" s="39"/>
      <c r="Q289" s="39"/>
      <c r="R289" s="22">
        <f>R288</f>
        <v>1256.49</v>
      </c>
      <c r="S289" s="22">
        <f>S288</f>
        <v>0</v>
      </c>
      <c r="T289" s="22">
        <f>T288</f>
        <v>1256.49</v>
      </c>
    </row>
    <row r="290" spans="1:20" ht="12.75">
      <c r="A290" s="16"/>
      <c r="B290" s="16"/>
      <c r="C290" s="16"/>
      <c r="D290" s="16"/>
      <c r="E290" s="16" t="s">
        <v>521</v>
      </c>
      <c r="F290" s="16"/>
      <c r="G290" s="16"/>
      <c r="H290" s="16"/>
      <c r="I290" s="16"/>
      <c r="J290" s="37"/>
      <c r="K290" s="16"/>
      <c r="L290" s="43"/>
      <c r="M290" s="16"/>
      <c r="N290" s="16"/>
      <c r="O290" s="16"/>
      <c r="P290" s="16"/>
      <c r="Q290" s="16"/>
      <c r="R290" s="38"/>
      <c r="S290" s="38"/>
      <c r="T290" s="38"/>
    </row>
    <row r="291" spans="1:20" ht="12.75">
      <c r="A291" s="39"/>
      <c r="B291" s="39"/>
      <c r="C291" s="39"/>
      <c r="D291" s="39"/>
      <c r="E291" s="39"/>
      <c r="F291" s="39"/>
      <c r="G291" s="39"/>
      <c r="H291" s="39"/>
      <c r="I291" s="39" t="s">
        <v>203</v>
      </c>
      <c r="J291" s="40">
        <v>44849</v>
      </c>
      <c r="K291" s="39" t="s">
        <v>25</v>
      </c>
      <c r="L291" s="45"/>
      <c r="M291" s="39" t="s">
        <v>446</v>
      </c>
      <c r="N291" s="39" t="s">
        <v>727</v>
      </c>
      <c r="O291" s="39" t="s">
        <v>266</v>
      </c>
      <c r="P291" s="41"/>
      <c r="Q291" s="39" t="s">
        <v>750</v>
      </c>
      <c r="R291" s="22">
        <v>7.5</v>
      </c>
      <c r="S291" s="22"/>
      <c r="T291" s="22">
        <v>7.5</v>
      </c>
    </row>
    <row r="292" spans="1:20" ht="12.75">
      <c r="A292" s="39"/>
      <c r="B292" s="39"/>
      <c r="C292" s="39"/>
      <c r="D292" s="39"/>
      <c r="E292" s="39"/>
      <c r="F292" s="39"/>
      <c r="G292" s="39"/>
      <c r="H292" s="39"/>
      <c r="I292" s="39" t="s">
        <v>203</v>
      </c>
      <c r="J292" s="40">
        <v>44858</v>
      </c>
      <c r="K292" s="39" t="s">
        <v>639</v>
      </c>
      <c r="L292" s="45"/>
      <c r="M292" s="39" t="s">
        <v>446</v>
      </c>
      <c r="N292" s="39" t="s">
        <v>286</v>
      </c>
      <c r="O292" s="39" t="s">
        <v>266</v>
      </c>
      <c r="P292" s="41"/>
      <c r="Q292" s="39" t="s">
        <v>748</v>
      </c>
      <c r="R292" s="22">
        <v>18</v>
      </c>
      <c r="S292" s="22"/>
      <c r="T292" s="22">
        <v>25.5</v>
      </c>
    </row>
    <row r="293" spans="1:20" ht="12.75">
      <c r="A293" s="39"/>
      <c r="B293" s="39"/>
      <c r="C293" s="39"/>
      <c r="D293" s="39"/>
      <c r="E293" s="39"/>
      <c r="F293" s="39"/>
      <c r="G293" s="39"/>
      <c r="H293" s="39"/>
      <c r="I293" s="39" t="s">
        <v>203</v>
      </c>
      <c r="J293" s="40">
        <v>44880</v>
      </c>
      <c r="K293" s="39" t="s">
        <v>25</v>
      </c>
      <c r="L293" s="45"/>
      <c r="M293" s="39" t="s">
        <v>446</v>
      </c>
      <c r="N293" s="39" t="s">
        <v>727</v>
      </c>
      <c r="O293" s="39" t="s">
        <v>266</v>
      </c>
      <c r="P293" s="41"/>
      <c r="Q293" s="39" t="s">
        <v>750</v>
      </c>
      <c r="R293" s="22">
        <v>7.5</v>
      </c>
      <c r="S293" s="22"/>
      <c r="T293" s="22">
        <v>33</v>
      </c>
    </row>
    <row r="294" spans="1:20" ht="12.75">
      <c r="A294" s="39"/>
      <c r="B294" s="39"/>
      <c r="C294" s="39"/>
      <c r="D294" s="39"/>
      <c r="E294" s="39"/>
      <c r="F294" s="39"/>
      <c r="G294" s="39"/>
      <c r="H294" s="39"/>
      <c r="I294" s="39" t="s">
        <v>203</v>
      </c>
      <c r="J294" s="40">
        <v>44889</v>
      </c>
      <c r="K294" s="39" t="s">
        <v>639</v>
      </c>
      <c r="L294" s="45"/>
      <c r="M294" s="39" t="s">
        <v>446</v>
      </c>
      <c r="N294" s="39" t="s">
        <v>286</v>
      </c>
      <c r="O294" s="39" t="s">
        <v>266</v>
      </c>
      <c r="P294" s="41"/>
      <c r="Q294" s="39" t="s">
        <v>748</v>
      </c>
      <c r="R294" s="22">
        <v>18</v>
      </c>
      <c r="S294" s="22"/>
      <c r="T294" s="22">
        <v>51</v>
      </c>
    </row>
    <row r="295" spans="1:20" ht="12.75">
      <c r="A295" s="39"/>
      <c r="B295" s="39"/>
      <c r="C295" s="39"/>
      <c r="D295" s="39"/>
      <c r="E295" s="39"/>
      <c r="F295" s="39"/>
      <c r="G295" s="39"/>
      <c r="H295" s="39"/>
      <c r="I295" s="39" t="s">
        <v>203</v>
      </c>
      <c r="J295" s="40">
        <v>44910</v>
      </c>
      <c r="K295" s="39" t="s">
        <v>25</v>
      </c>
      <c r="L295" s="45"/>
      <c r="M295" s="39" t="s">
        <v>446</v>
      </c>
      <c r="N295" s="39" t="s">
        <v>727</v>
      </c>
      <c r="O295" s="39" t="s">
        <v>266</v>
      </c>
      <c r="P295" s="41"/>
      <c r="Q295" s="39" t="s">
        <v>750</v>
      </c>
      <c r="R295" s="22">
        <v>7.5</v>
      </c>
      <c r="S295" s="22"/>
      <c r="T295" s="22">
        <v>58.5</v>
      </c>
    </row>
    <row r="296" spans="1:20" ht="12.75">
      <c r="A296" s="39"/>
      <c r="B296" s="39"/>
      <c r="C296" s="39"/>
      <c r="D296" s="39"/>
      <c r="E296" s="39"/>
      <c r="F296" s="39"/>
      <c r="G296" s="39"/>
      <c r="H296" s="39"/>
      <c r="I296" s="39" t="s">
        <v>203</v>
      </c>
      <c r="J296" s="40">
        <v>44919</v>
      </c>
      <c r="K296" s="39" t="s">
        <v>639</v>
      </c>
      <c r="L296" s="45"/>
      <c r="M296" s="39" t="s">
        <v>446</v>
      </c>
      <c r="N296" s="39" t="s">
        <v>286</v>
      </c>
      <c r="O296" s="39" t="s">
        <v>266</v>
      </c>
      <c r="P296" s="41"/>
      <c r="Q296" s="39" t="s">
        <v>748</v>
      </c>
      <c r="R296" s="22">
        <v>18</v>
      </c>
      <c r="S296" s="22"/>
      <c r="T296" s="22">
        <v>76.5</v>
      </c>
    </row>
    <row r="297" spans="1:20" ht="12.75">
      <c r="A297" s="39"/>
      <c r="B297" s="39"/>
      <c r="C297" s="39"/>
      <c r="D297" s="39"/>
      <c r="E297" s="39"/>
      <c r="F297" s="39"/>
      <c r="G297" s="39"/>
      <c r="H297" s="39"/>
      <c r="I297" s="39" t="s">
        <v>203</v>
      </c>
      <c r="J297" s="40">
        <v>44941</v>
      </c>
      <c r="K297" s="39" t="s">
        <v>25</v>
      </c>
      <c r="L297" s="45"/>
      <c r="M297" s="39" t="s">
        <v>446</v>
      </c>
      <c r="N297" s="39" t="s">
        <v>727</v>
      </c>
      <c r="O297" s="39" t="s">
        <v>266</v>
      </c>
      <c r="P297" s="41"/>
      <c r="Q297" s="39" t="s">
        <v>750</v>
      </c>
      <c r="R297" s="22">
        <v>7.5</v>
      </c>
      <c r="S297" s="22"/>
      <c r="T297" s="22">
        <v>84</v>
      </c>
    </row>
    <row r="298" spans="1:20" ht="12.75">
      <c r="A298" s="39"/>
      <c r="B298" s="39"/>
      <c r="C298" s="39"/>
      <c r="D298" s="39"/>
      <c r="E298" s="39"/>
      <c r="F298" s="39"/>
      <c r="G298" s="39"/>
      <c r="H298" s="39"/>
      <c r="I298" s="39" t="s">
        <v>203</v>
      </c>
      <c r="J298" s="40">
        <v>44950</v>
      </c>
      <c r="K298" s="39" t="s">
        <v>639</v>
      </c>
      <c r="L298" s="45"/>
      <c r="M298" s="39" t="s">
        <v>446</v>
      </c>
      <c r="N298" s="39" t="s">
        <v>286</v>
      </c>
      <c r="O298" s="39" t="s">
        <v>266</v>
      </c>
      <c r="P298" s="41"/>
      <c r="Q298" s="39" t="s">
        <v>748</v>
      </c>
      <c r="R298" s="22">
        <v>18</v>
      </c>
      <c r="S298" s="22"/>
      <c r="T298" s="22">
        <v>102</v>
      </c>
    </row>
    <row r="299" spans="1:20" ht="12.75">
      <c r="A299" s="39"/>
      <c r="B299" s="39"/>
      <c r="C299" s="39"/>
      <c r="D299" s="39"/>
      <c r="E299" s="39"/>
      <c r="F299" s="39"/>
      <c r="G299" s="39"/>
      <c r="H299" s="39"/>
      <c r="I299" s="39" t="s">
        <v>203</v>
      </c>
      <c r="J299" s="40">
        <v>44972</v>
      </c>
      <c r="K299" s="39" t="s">
        <v>25</v>
      </c>
      <c r="L299" s="45"/>
      <c r="M299" s="39" t="s">
        <v>446</v>
      </c>
      <c r="N299" s="39" t="s">
        <v>727</v>
      </c>
      <c r="O299" s="39" t="s">
        <v>266</v>
      </c>
      <c r="P299" s="41"/>
      <c r="Q299" s="39" t="s">
        <v>750</v>
      </c>
      <c r="R299" s="22">
        <v>7.5</v>
      </c>
      <c r="S299" s="22"/>
      <c r="T299" s="22">
        <v>109.5</v>
      </c>
    </row>
    <row r="300" spans="1:20" ht="12.75">
      <c r="A300" s="39"/>
      <c r="B300" s="39"/>
      <c r="C300" s="39"/>
      <c r="D300" s="39"/>
      <c r="E300" s="39"/>
      <c r="F300" s="39"/>
      <c r="G300" s="39"/>
      <c r="H300" s="39"/>
      <c r="I300" s="39" t="s">
        <v>203</v>
      </c>
      <c r="J300" s="40">
        <v>44981</v>
      </c>
      <c r="K300" s="39" t="s">
        <v>639</v>
      </c>
      <c r="L300" s="45"/>
      <c r="M300" s="39" t="s">
        <v>446</v>
      </c>
      <c r="N300" s="39" t="s">
        <v>286</v>
      </c>
      <c r="O300" s="39" t="s">
        <v>266</v>
      </c>
      <c r="P300" s="41"/>
      <c r="Q300" s="39" t="s">
        <v>748</v>
      </c>
      <c r="R300" s="22">
        <v>18</v>
      </c>
      <c r="S300" s="22"/>
      <c r="T300" s="22">
        <v>127.5</v>
      </c>
    </row>
    <row r="301" spans="1:20" ht="12.75">
      <c r="A301" s="39"/>
      <c r="B301" s="39"/>
      <c r="C301" s="39"/>
      <c r="D301" s="39"/>
      <c r="E301" s="39"/>
      <c r="F301" s="39"/>
      <c r="G301" s="39"/>
      <c r="H301" s="39"/>
      <c r="I301" s="39" t="s">
        <v>203</v>
      </c>
      <c r="J301" s="40">
        <v>45000</v>
      </c>
      <c r="K301" s="39" t="s">
        <v>25</v>
      </c>
      <c r="L301" s="45"/>
      <c r="M301" s="39" t="s">
        <v>446</v>
      </c>
      <c r="N301" s="39" t="s">
        <v>727</v>
      </c>
      <c r="O301" s="39" t="s">
        <v>266</v>
      </c>
      <c r="P301" s="41"/>
      <c r="Q301" s="39" t="s">
        <v>750</v>
      </c>
      <c r="R301" s="22">
        <v>7.5</v>
      </c>
      <c r="S301" s="22"/>
      <c r="T301" s="22">
        <v>135</v>
      </c>
    </row>
    <row r="302" spans="1:20" ht="12.75">
      <c r="A302" s="39"/>
      <c r="B302" s="39"/>
      <c r="C302" s="39"/>
      <c r="D302" s="39"/>
      <c r="E302" s="39"/>
      <c r="F302" s="39"/>
      <c r="G302" s="39"/>
      <c r="H302" s="39"/>
      <c r="I302" s="39" t="s">
        <v>203</v>
      </c>
      <c r="J302" s="40">
        <v>45009</v>
      </c>
      <c r="K302" s="39" t="s">
        <v>639</v>
      </c>
      <c r="L302" s="45"/>
      <c r="M302" s="39" t="s">
        <v>446</v>
      </c>
      <c r="N302" s="39" t="s">
        <v>286</v>
      </c>
      <c r="O302" s="39" t="s">
        <v>266</v>
      </c>
      <c r="P302" s="41"/>
      <c r="Q302" s="39" t="s">
        <v>748</v>
      </c>
      <c r="R302" s="22">
        <v>18</v>
      </c>
      <c r="S302" s="22"/>
      <c r="T302" s="22">
        <v>153</v>
      </c>
    </row>
    <row r="303" spans="1:20" ht="12.75">
      <c r="A303" s="39"/>
      <c r="B303" s="39"/>
      <c r="C303" s="39"/>
      <c r="D303" s="39"/>
      <c r="E303" s="39"/>
      <c r="F303" s="39"/>
      <c r="G303" s="39"/>
      <c r="H303" s="39"/>
      <c r="I303" s="39" t="s">
        <v>203</v>
      </c>
      <c r="J303" s="40">
        <v>45031</v>
      </c>
      <c r="K303" s="39" t="s">
        <v>25</v>
      </c>
      <c r="L303" s="45"/>
      <c r="M303" s="39" t="s">
        <v>446</v>
      </c>
      <c r="N303" s="39" t="s">
        <v>727</v>
      </c>
      <c r="O303" s="39" t="s">
        <v>266</v>
      </c>
      <c r="P303" s="41"/>
      <c r="Q303" s="39" t="s">
        <v>750</v>
      </c>
      <c r="R303" s="22">
        <v>7.5</v>
      </c>
      <c r="S303" s="22"/>
      <c r="T303" s="22">
        <v>160.5</v>
      </c>
    </row>
    <row r="304" spans="1:20" ht="12.75">
      <c r="A304" s="39"/>
      <c r="B304" s="39"/>
      <c r="C304" s="39"/>
      <c r="D304" s="39"/>
      <c r="E304" s="39"/>
      <c r="F304" s="39"/>
      <c r="G304" s="39"/>
      <c r="H304" s="39"/>
      <c r="I304" s="39" t="s">
        <v>203</v>
      </c>
      <c r="J304" s="40">
        <v>45040</v>
      </c>
      <c r="K304" s="39" t="s">
        <v>639</v>
      </c>
      <c r="L304" s="45"/>
      <c r="M304" s="39" t="s">
        <v>446</v>
      </c>
      <c r="N304" s="39" t="s">
        <v>286</v>
      </c>
      <c r="O304" s="39" t="s">
        <v>266</v>
      </c>
      <c r="P304" s="41"/>
      <c r="Q304" s="39" t="s">
        <v>748</v>
      </c>
      <c r="R304" s="22">
        <v>18</v>
      </c>
      <c r="S304" s="22"/>
      <c r="T304" s="22">
        <v>178.5</v>
      </c>
    </row>
    <row r="305" spans="1:20" ht="12.75">
      <c r="A305" s="39"/>
      <c r="B305" s="39"/>
      <c r="C305" s="39"/>
      <c r="D305" s="39"/>
      <c r="E305" s="39"/>
      <c r="F305" s="39"/>
      <c r="G305" s="39"/>
      <c r="H305" s="39"/>
      <c r="I305" s="39" t="s">
        <v>203</v>
      </c>
      <c r="J305" s="40">
        <v>45061</v>
      </c>
      <c r="K305" s="39" t="s">
        <v>25</v>
      </c>
      <c r="L305" s="45"/>
      <c r="M305" s="39" t="s">
        <v>446</v>
      </c>
      <c r="N305" s="39" t="s">
        <v>727</v>
      </c>
      <c r="O305" s="39" t="s">
        <v>266</v>
      </c>
      <c r="P305" s="41"/>
      <c r="Q305" s="39" t="s">
        <v>750</v>
      </c>
      <c r="R305" s="22">
        <v>7.5</v>
      </c>
      <c r="S305" s="22"/>
      <c r="T305" s="22">
        <v>186</v>
      </c>
    </row>
    <row r="306" spans="1:20" ht="12.75">
      <c r="A306" s="39"/>
      <c r="B306" s="39"/>
      <c r="C306" s="39"/>
      <c r="D306" s="39"/>
      <c r="E306" s="39"/>
      <c r="F306" s="39"/>
      <c r="G306" s="39"/>
      <c r="H306" s="39"/>
      <c r="I306" s="39" t="s">
        <v>203</v>
      </c>
      <c r="J306" s="40">
        <v>45070</v>
      </c>
      <c r="K306" s="39" t="s">
        <v>639</v>
      </c>
      <c r="L306" s="45"/>
      <c r="M306" s="39" t="s">
        <v>446</v>
      </c>
      <c r="N306" s="39" t="s">
        <v>286</v>
      </c>
      <c r="O306" s="39" t="s">
        <v>266</v>
      </c>
      <c r="P306" s="41"/>
      <c r="Q306" s="39" t="s">
        <v>748</v>
      </c>
      <c r="R306" s="22">
        <v>18</v>
      </c>
      <c r="S306" s="22"/>
      <c r="T306" s="22">
        <v>204</v>
      </c>
    </row>
    <row r="307" spans="1:20" ht="12.75">
      <c r="A307" s="39"/>
      <c r="B307" s="39"/>
      <c r="C307" s="39"/>
      <c r="D307" s="39"/>
      <c r="E307" s="39"/>
      <c r="F307" s="39"/>
      <c r="G307" s="39"/>
      <c r="H307" s="39"/>
      <c r="I307" s="39" t="s">
        <v>203</v>
      </c>
      <c r="J307" s="40">
        <v>45092</v>
      </c>
      <c r="K307" s="39" t="s">
        <v>25</v>
      </c>
      <c r="L307" s="45"/>
      <c r="M307" s="39" t="s">
        <v>446</v>
      </c>
      <c r="N307" s="39" t="s">
        <v>727</v>
      </c>
      <c r="O307" s="39" t="s">
        <v>266</v>
      </c>
      <c r="P307" s="41"/>
      <c r="Q307" s="39" t="s">
        <v>750</v>
      </c>
      <c r="R307" s="22">
        <v>7.5</v>
      </c>
      <c r="S307" s="22"/>
      <c r="T307" s="22">
        <v>211.5</v>
      </c>
    </row>
    <row r="308" spans="1:20" ht="12.75">
      <c r="A308" s="39"/>
      <c r="B308" s="39"/>
      <c r="C308" s="39"/>
      <c r="D308" s="39"/>
      <c r="E308" s="39"/>
      <c r="F308" s="39"/>
      <c r="G308" s="39"/>
      <c r="H308" s="39"/>
      <c r="I308" s="39" t="s">
        <v>203</v>
      </c>
      <c r="J308" s="40">
        <v>45101</v>
      </c>
      <c r="K308" s="39" t="s">
        <v>639</v>
      </c>
      <c r="L308" s="45"/>
      <c r="M308" s="39" t="s">
        <v>446</v>
      </c>
      <c r="N308" s="39" t="s">
        <v>286</v>
      </c>
      <c r="O308" s="39" t="s">
        <v>266</v>
      </c>
      <c r="P308" s="41"/>
      <c r="Q308" s="39" t="s">
        <v>748</v>
      </c>
      <c r="R308" s="22">
        <v>18</v>
      </c>
      <c r="S308" s="22"/>
      <c r="T308" s="22">
        <v>229.5</v>
      </c>
    </row>
    <row r="309" spans="1:20" ht="12.75">
      <c r="A309" s="39"/>
      <c r="B309" s="39"/>
      <c r="C309" s="39"/>
      <c r="D309" s="39"/>
      <c r="E309" s="39"/>
      <c r="F309" s="39"/>
      <c r="G309" s="39"/>
      <c r="H309" s="39"/>
      <c r="I309" s="39" t="s">
        <v>203</v>
      </c>
      <c r="J309" s="40">
        <v>45122</v>
      </c>
      <c r="K309" s="39" t="s">
        <v>25</v>
      </c>
      <c r="L309" s="45"/>
      <c r="M309" s="39" t="s">
        <v>446</v>
      </c>
      <c r="N309" s="39" t="s">
        <v>727</v>
      </c>
      <c r="O309" s="39" t="s">
        <v>266</v>
      </c>
      <c r="P309" s="41"/>
      <c r="Q309" s="39" t="s">
        <v>750</v>
      </c>
      <c r="R309" s="22">
        <v>7.5</v>
      </c>
      <c r="S309" s="22"/>
      <c r="T309" s="22">
        <v>237</v>
      </c>
    </row>
    <row r="310" spans="1:20" ht="12.75">
      <c r="A310" s="39"/>
      <c r="B310" s="39"/>
      <c r="C310" s="39"/>
      <c r="D310" s="39"/>
      <c r="E310" s="39"/>
      <c r="F310" s="39"/>
      <c r="G310" s="39"/>
      <c r="H310" s="39"/>
      <c r="I310" s="39" t="s">
        <v>203</v>
      </c>
      <c r="J310" s="40">
        <v>45131</v>
      </c>
      <c r="K310" s="39" t="s">
        <v>639</v>
      </c>
      <c r="L310" s="45"/>
      <c r="M310" s="39" t="s">
        <v>446</v>
      </c>
      <c r="N310" s="39" t="s">
        <v>286</v>
      </c>
      <c r="O310" s="39" t="s">
        <v>266</v>
      </c>
      <c r="P310" s="41"/>
      <c r="Q310" s="39" t="s">
        <v>748</v>
      </c>
      <c r="R310" s="22">
        <v>18</v>
      </c>
      <c r="S310" s="22"/>
      <c r="T310" s="22">
        <v>255</v>
      </c>
    </row>
    <row r="311" spans="1:20" ht="12.75">
      <c r="A311" s="39"/>
      <c r="B311" s="39"/>
      <c r="C311" s="39"/>
      <c r="D311" s="39"/>
      <c r="E311" s="39"/>
      <c r="F311" s="39"/>
      <c r="G311" s="39"/>
      <c r="H311" s="39"/>
      <c r="I311" s="39" t="s">
        <v>203</v>
      </c>
      <c r="J311" s="40">
        <v>45153</v>
      </c>
      <c r="K311" s="39" t="s">
        <v>25</v>
      </c>
      <c r="L311" s="45"/>
      <c r="M311" s="39" t="s">
        <v>446</v>
      </c>
      <c r="N311" s="39" t="s">
        <v>727</v>
      </c>
      <c r="O311" s="39" t="s">
        <v>266</v>
      </c>
      <c r="P311" s="41"/>
      <c r="Q311" s="39" t="s">
        <v>750</v>
      </c>
      <c r="R311" s="22">
        <v>7.5</v>
      </c>
      <c r="S311" s="22"/>
      <c r="T311" s="22">
        <v>262.5</v>
      </c>
    </row>
    <row r="312" spans="1:20" ht="12.75">
      <c r="A312" s="39"/>
      <c r="B312" s="39"/>
      <c r="C312" s="39"/>
      <c r="D312" s="39"/>
      <c r="E312" s="39"/>
      <c r="F312" s="39"/>
      <c r="G312" s="39"/>
      <c r="H312" s="39"/>
      <c r="I312" s="39" t="s">
        <v>203</v>
      </c>
      <c r="J312" s="40">
        <v>45160</v>
      </c>
      <c r="K312" s="39" t="s">
        <v>639</v>
      </c>
      <c r="L312" s="45"/>
      <c r="M312" s="39" t="s">
        <v>446</v>
      </c>
      <c r="N312" s="39" t="s">
        <v>286</v>
      </c>
      <c r="O312" s="39" t="s">
        <v>266</v>
      </c>
      <c r="P312" s="41"/>
      <c r="Q312" s="39" t="s">
        <v>748</v>
      </c>
      <c r="R312" s="22">
        <v>18</v>
      </c>
      <c r="S312" s="22"/>
      <c r="T312" s="22">
        <v>280.5</v>
      </c>
    </row>
    <row r="313" spans="1:20" ht="12.75">
      <c r="A313" s="39"/>
      <c r="B313" s="39"/>
      <c r="C313" s="39"/>
      <c r="D313" s="39"/>
      <c r="E313" s="39"/>
      <c r="F313" s="39"/>
      <c r="G313" s="39"/>
      <c r="H313" s="39"/>
      <c r="I313" s="39" t="s">
        <v>203</v>
      </c>
      <c r="J313" s="40">
        <v>45184</v>
      </c>
      <c r="K313" s="39" t="s">
        <v>25</v>
      </c>
      <c r="L313" s="45"/>
      <c r="M313" s="39" t="s">
        <v>446</v>
      </c>
      <c r="N313" s="39" t="s">
        <v>727</v>
      </c>
      <c r="O313" s="39" t="s">
        <v>266</v>
      </c>
      <c r="P313" s="41"/>
      <c r="Q313" s="39" t="s">
        <v>750</v>
      </c>
      <c r="R313" s="22">
        <v>7.5</v>
      </c>
      <c r="S313" s="22"/>
      <c r="T313" s="22">
        <v>288</v>
      </c>
    </row>
    <row r="314" spans="1:20" ht="13.5" thickBot="1">
      <c r="A314" s="39"/>
      <c r="B314" s="39"/>
      <c r="C314" s="39"/>
      <c r="D314" s="39"/>
      <c r="E314" s="39"/>
      <c r="F314" s="39"/>
      <c r="G314" s="39"/>
      <c r="H314" s="39"/>
      <c r="I314" s="39" t="s">
        <v>203</v>
      </c>
      <c r="J314" s="40">
        <v>45193</v>
      </c>
      <c r="K314" s="39" t="s">
        <v>639</v>
      </c>
      <c r="L314" s="45"/>
      <c r="M314" s="39" t="s">
        <v>446</v>
      </c>
      <c r="N314" s="39" t="s">
        <v>286</v>
      </c>
      <c r="O314" s="39" t="s">
        <v>266</v>
      </c>
      <c r="P314" s="41"/>
      <c r="Q314" s="39" t="s">
        <v>748</v>
      </c>
      <c r="R314" s="31">
        <v>18</v>
      </c>
      <c r="S314" s="31"/>
      <c r="T314" s="31">
        <v>306</v>
      </c>
    </row>
    <row r="315" spans="1:20" ht="12.75">
      <c r="A315" s="39"/>
      <c r="B315" s="39"/>
      <c r="C315" s="39"/>
      <c r="D315" s="39"/>
      <c r="E315" s="39" t="s">
        <v>559</v>
      </c>
      <c r="F315" s="39"/>
      <c r="G315" s="39"/>
      <c r="H315" s="39"/>
      <c r="I315" s="39"/>
      <c r="J315" s="40"/>
      <c r="K315" s="39"/>
      <c r="L315" s="45"/>
      <c r="M315" s="39"/>
      <c r="N315" s="39"/>
      <c r="O315" s="39"/>
      <c r="P315" s="39"/>
      <c r="Q315" s="39"/>
      <c r="R315" s="22">
        <f>ROUND(SUM(R290:R314),5)</f>
        <v>306</v>
      </c>
      <c r="S315" s="22">
        <f>ROUND(SUM(S290:S314),5)</f>
        <v>0</v>
      </c>
      <c r="T315" s="22">
        <f>T314</f>
        <v>306</v>
      </c>
    </row>
    <row r="316" spans="1:20" ht="12.75">
      <c r="A316" s="16"/>
      <c r="B316" s="16"/>
      <c r="C316" s="16"/>
      <c r="D316" s="16"/>
      <c r="E316" s="16" t="s">
        <v>522</v>
      </c>
      <c r="F316" s="16"/>
      <c r="G316" s="16"/>
      <c r="H316" s="16"/>
      <c r="I316" s="16"/>
      <c r="J316" s="37"/>
      <c r="K316" s="16"/>
      <c r="L316" s="43"/>
      <c r="M316" s="16"/>
      <c r="N316" s="16"/>
      <c r="O316" s="16"/>
      <c r="P316" s="16"/>
      <c r="Q316" s="16"/>
      <c r="R316" s="38"/>
      <c r="S316" s="38"/>
      <c r="T316" s="38"/>
    </row>
    <row r="317" spans="1:20" ht="12.75">
      <c r="A317" s="39"/>
      <c r="B317" s="39"/>
      <c r="C317" s="39"/>
      <c r="D317" s="39"/>
      <c r="E317" s="39"/>
      <c r="F317" s="39"/>
      <c r="G317" s="39"/>
      <c r="H317" s="39"/>
      <c r="I317" s="39" t="s">
        <v>202</v>
      </c>
      <c r="J317" s="40">
        <v>45020</v>
      </c>
      <c r="K317" s="39" t="s">
        <v>640</v>
      </c>
      <c r="L317" s="45"/>
      <c r="M317" s="39" t="s">
        <v>694</v>
      </c>
      <c r="N317" s="39" t="s">
        <v>728</v>
      </c>
      <c r="O317" s="39" t="s">
        <v>266</v>
      </c>
      <c r="P317" s="41"/>
      <c r="Q317" s="39" t="s">
        <v>315</v>
      </c>
      <c r="R317" s="22">
        <v>25</v>
      </c>
      <c r="S317" s="22"/>
      <c r="T317" s="22">
        <v>25</v>
      </c>
    </row>
    <row r="318" spans="1:20" ht="12.75">
      <c r="A318" s="39"/>
      <c r="B318" s="39"/>
      <c r="C318" s="39"/>
      <c r="D318" s="39"/>
      <c r="E318" s="39"/>
      <c r="F318" s="39"/>
      <c r="G318" s="39"/>
      <c r="H318" s="39"/>
      <c r="I318" s="39" t="s">
        <v>202</v>
      </c>
      <c r="J318" s="40">
        <v>45102</v>
      </c>
      <c r="K318" s="39"/>
      <c r="L318" s="45"/>
      <c r="M318" s="39" t="s">
        <v>690</v>
      </c>
      <c r="N318" s="39"/>
      <c r="O318" s="39"/>
      <c r="P318" s="41"/>
      <c r="Q318" s="39" t="s">
        <v>315</v>
      </c>
      <c r="R318" s="22">
        <v>25</v>
      </c>
      <c r="S318" s="22"/>
      <c r="T318" s="22">
        <v>50</v>
      </c>
    </row>
    <row r="319" spans="1:20" ht="12.75">
      <c r="A319" s="39"/>
      <c r="B319" s="39"/>
      <c r="C319" s="39"/>
      <c r="D319" s="39"/>
      <c r="E319" s="39"/>
      <c r="F319" s="39"/>
      <c r="G319" s="39"/>
      <c r="H319" s="39"/>
      <c r="I319" s="39" t="s">
        <v>202</v>
      </c>
      <c r="J319" s="40">
        <v>45122</v>
      </c>
      <c r="K319" s="39"/>
      <c r="L319" s="45"/>
      <c r="M319" s="39" t="s">
        <v>668</v>
      </c>
      <c r="N319" s="39" t="s">
        <v>522</v>
      </c>
      <c r="O319" s="39" t="s">
        <v>744</v>
      </c>
      <c r="P319" s="41"/>
      <c r="Q319" s="39" t="s">
        <v>315</v>
      </c>
      <c r="R319" s="22">
        <v>25</v>
      </c>
      <c r="S319" s="22"/>
      <c r="T319" s="22">
        <v>75</v>
      </c>
    </row>
    <row r="320" spans="1:20" ht="12.75">
      <c r="A320" s="39"/>
      <c r="B320" s="39"/>
      <c r="C320" s="39"/>
      <c r="D320" s="39"/>
      <c r="E320" s="39"/>
      <c r="F320" s="39"/>
      <c r="G320" s="39"/>
      <c r="H320" s="39"/>
      <c r="I320" s="39" t="s">
        <v>202</v>
      </c>
      <c r="J320" s="40">
        <v>45159</v>
      </c>
      <c r="K320" s="39"/>
      <c r="L320" s="45"/>
      <c r="M320" s="39" t="s">
        <v>670</v>
      </c>
      <c r="N320" s="39"/>
      <c r="O320" s="39"/>
      <c r="P320" s="41"/>
      <c r="Q320" s="39" t="s">
        <v>315</v>
      </c>
      <c r="R320" s="22">
        <v>45</v>
      </c>
      <c r="S320" s="22"/>
      <c r="T320" s="22">
        <v>120</v>
      </c>
    </row>
    <row r="321" spans="1:20" ht="13.5" thickBot="1">
      <c r="A321" s="39"/>
      <c r="B321" s="39"/>
      <c r="C321" s="39"/>
      <c r="D321" s="39"/>
      <c r="E321" s="39"/>
      <c r="F321" s="39"/>
      <c r="G321" s="39"/>
      <c r="H321" s="39"/>
      <c r="I321" s="39" t="s">
        <v>202</v>
      </c>
      <c r="J321" s="40">
        <v>45159</v>
      </c>
      <c r="K321" s="39"/>
      <c r="L321" s="45"/>
      <c r="M321" s="39" t="s">
        <v>670</v>
      </c>
      <c r="N321" s="39"/>
      <c r="O321" s="39"/>
      <c r="P321" s="41"/>
      <c r="Q321" s="39" t="s">
        <v>315</v>
      </c>
      <c r="R321" s="31">
        <v>40</v>
      </c>
      <c r="S321" s="31"/>
      <c r="T321" s="31">
        <v>160</v>
      </c>
    </row>
    <row r="322" spans="1:20" ht="12.75">
      <c r="A322" s="39"/>
      <c r="B322" s="39"/>
      <c r="C322" s="39"/>
      <c r="D322" s="39"/>
      <c r="E322" s="39" t="s">
        <v>560</v>
      </c>
      <c r="F322" s="39"/>
      <c r="G322" s="39"/>
      <c r="H322" s="39"/>
      <c r="I322" s="39"/>
      <c r="J322" s="40"/>
      <c r="K322" s="39"/>
      <c r="L322" s="45"/>
      <c r="M322" s="39"/>
      <c r="N322" s="39"/>
      <c r="O322" s="39"/>
      <c r="P322" s="39"/>
      <c r="Q322" s="39"/>
      <c r="R322" s="22">
        <f>ROUND(SUM(R316:R321),5)</f>
        <v>160</v>
      </c>
      <c r="S322" s="22">
        <f>ROUND(SUM(S316:S321),5)</f>
        <v>0</v>
      </c>
      <c r="T322" s="22">
        <f>T321</f>
        <v>160</v>
      </c>
    </row>
    <row r="323" spans="1:20" ht="12.75">
      <c r="A323" s="16"/>
      <c r="B323" s="16"/>
      <c r="C323" s="16"/>
      <c r="D323" s="16"/>
      <c r="E323" s="16" t="s">
        <v>523</v>
      </c>
      <c r="F323" s="16"/>
      <c r="G323" s="16"/>
      <c r="H323" s="16"/>
      <c r="I323" s="16"/>
      <c r="J323" s="37"/>
      <c r="K323" s="16"/>
      <c r="L323" s="43"/>
      <c r="M323" s="16"/>
      <c r="N323" s="16"/>
      <c r="O323" s="16"/>
      <c r="P323" s="16"/>
      <c r="Q323" s="16"/>
      <c r="R323" s="38"/>
      <c r="S323" s="38"/>
      <c r="T323" s="38"/>
    </row>
    <row r="324" spans="8:20" ht="13.5" thickBot="1">
      <c r="H324" s="39"/>
      <c r="I324" s="39" t="s">
        <v>206</v>
      </c>
      <c r="J324" s="40">
        <v>45199</v>
      </c>
      <c r="K324" s="39" t="s">
        <v>641</v>
      </c>
      <c r="L324" s="44" t="s">
        <v>337</v>
      </c>
      <c r="M324" s="39" t="s">
        <v>695</v>
      </c>
      <c r="N324" s="39"/>
      <c r="O324" s="39"/>
      <c r="P324" s="41"/>
      <c r="Q324" s="39" t="s">
        <v>695</v>
      </c>
      <c r="R324" s="31">
        <v>575</v>
      </c>
      <c r="S324" s="31"/>
      <c r="T324" s="31">
        <v>575</v>
      </c>
    </row>
    <row r="325" spans="1:20" ht="12.75">
      <c r="A325" s="39"/>
      <c r="B325" s="39"/>
      <c r="C325" s="39"/>
      <c r="D325" s="39"/>
      <c r="E325" s="39" t="s">
        <v>561</v>
      </c>
      <c r="F325" s="39"/>
      <c r="G325" s="39"/>
      <c r="H325" s="39"/>
      <c r="I325" s="39"/>
      <c r="J325" s="40"/>
      <c r="K325" s="39"/>
      <c r="L325" s="45"/>
      <c r="M325" s="39"/>
      <c r="N325" s="39"/>
      <c r="O325" s="39"/>
      <c r="P325" s="39"/>
      <c r="Q325" s="39"/>
      <c r="R325" s="22">
        <f>ROUND(SUM(R323:R324),5)</f>
        <v>575</v>
      </c>
      <c r="S325" s="22">
        <f>ROUND(SUM(S323:S324),5)</f>
        <v>0</v>
      </c>
      <c r="T325" s="22">
        <f>T324</f>
        <v>575</v>
      </c>
    </row>
    <row r="326" spans="1:20" ht="12.75">
      <c r="A326" s="16"/>
      <c r="B326" s="16"/>
      <c r="C326" s="16"/>
      <c r="D326" s="16"/>
      <c r="E326" s="16" t="s">
        <v>524</v>
      </c>
      <c r="F326" s="16"/>
      <c r="G326" s="16"/>
      <c r="H326" s="16"/>
      <c r="I326" s="16"/>
      <c r="J326" s="37"/>
      <c r="K326" s="16"/>
      <c r="L326" s="43"/>
      <c r="M326" s="16"/>
      <c r="N326" s="16"/>
      <c r="O326" s="16"/>
      <c r="P326" s="16"/>
      <c r="Q326" s="16"/>
      <c r="R326" s="38"/>
      <c r="S326" s="38"/>
      <c r="T326" s="38"/>
    </row>
    <row r="327" spans="1:20" ht="12.75">
      <c r="A327" s="39"/>
      <c r="B327" s="39"/>
      <c r="C327" s="39"/>
      <c r="D327" s="39"/>
      <c r="E327" s="39"/>
      <c r="F327" s="39"/>
      <c r="G327" s="39"/>
      <c r="H327" s="39"/>
      <c r="I327" s="39" t="s">
        <v>206</v>
      </c>
      <c r="J327" s="40">
        <v>45077</v>
      </c>
      <c r="K327" s="39" t="s">
        <v>642</v>
      </c>
      <c r="L327" s="44" t="s">
        <v>337</v>
      </c>
      <c r="M327" s="39"/>
      <c r="N327" s="39" t="s">
        <v>729</v>
      </c>
      <c r="O327" s="39"/>
      <c r="P327" s="41"/>
      <c r="Q327" s="39" t="s">
        <v>751</v>
      </c>
      <c r="R327" s="22">
        <v>100</v>
      </c>
      <c r="S327" s="22"/>
      <c r="T327" s="22">
        <v>100</v>
      </c>
    </row>
    <row r="328" spans="1:20" ht="12.75">
      <c r="A328" s="39"/>
      <c r="B328" s="39"/>
      <c r="C328" s="39"/>
      <c r="D328" s="39"/>
      <c r="E328" s="39"/>
      <c r="F328" s="39"/>
      <c r="G328" s="39"/>
      <c r="H328" s="39"/>
      <c r="I328" s="39" t="s">
        <v>206</v>
      </c>
      <c r="J328" s="40">
        <v>45107</v>
      </c>
      <c r="K328" s="39" t="s">
        <v>643</v>
      </c>
      <c r="L328" s="44" t="s">
        <v>337</v>
      </c>
      <c r="M328" s="39"/>
      <c r="N328" s="39" t="s">
        <v>730</v>
      </c>
      <c r="O328" s="39"/>
      <c r="P328" s="41"/>
      <c r="Q328" s="39" t="s">
        <v>751</v>
      </c>
      <c r="R328" s="22">
        <v>100</v>
      </c>
      <c r="S328" s="22"/>
      <c r="T328" s="22">
        <v>200</v>
      </c>
    </row>
    <row r="329" spans="1:20" ht="12.75">
      <c r="A329" s="39"/>
      <c r="B329" s="39"/>
      <c r="C329" s="39"/>
      <c r="D329" s="39"/>
      <c r="E329" s="39"/>
      <c r="F329" s="39"/>
      <c r="G329" s="39"/>
      <c r="H329" s="39"/>
      <c r="I329" s="39" t="s">
        <v>206</v>
      </c>
      <c r="J329" s="40">
        <v>45138</v>
      </c>
      <c r="K329" s="39" t="s">
        <v>644</v>
      </c>
      <c r="L329" s="44" t="s">
        <v>337</v>
      </c>
      <c r="M329" s="39"/>
      <c r="N329" s="39" t="s">
        <v>731</v>
      </c>
      <c r="O329" s="39"/>
      <c r="P329" s="41"/>
      <c r="Q329" s="39" t="s">
        <v>751</v>
      </c>
      <c r="R329" s="22">
        <v>100</v>
      </c>
      <c r="S329" s="22"/>
      <c r="T329" s="22">
        <v>300</v>
      </c>
    </row>
    <row r="330" spans="1:20" ht="12.75">
      <c r="A330" s="39"/>
      <c r="B330" s="39"/>
      <c r="C330" s="39"/>
      <c r="D330" s="39"/>
      <c r="E330" s="39"/>
      <c r="F330" s="39"/>
      <c r="G330" s="39"/>
      <c r="H330" s="39"/>
      <c r="I330" s="39" t="s">
        <v>206</v>
      </c>
      <c r="J330" s="40">
        <v>45169</v>
      </c>
      <c r="K330" s="39" t="s">
        <v>645</v>
      </c>
      <c r="L330" s="44" t="s">
        <v>337</v>
      </c>
      <c r="M330" s="39"/>
      <c r="N330" s="39" t="s">
        <v>732</v>
      </c>
      <c r="O330" s="39"/>
      <c r="P330" s="41"/>
      <c r="Q330" s="39" t="s">
        <v>751</v>
      </c>
      <c r="R330" s="22">
        <v>100</v>
      </c>
      <c r="S330" s="22"/>
      <c r="T330" s="22">
        <v>400</v>
      </c>
    </row>
    <row r="331" spans="1:20" ht="13.5" thickBot="1">
      <c r="A331" s="39"/>
      <c r="B331" s="39"/>
      <c r="C331" s="39"/>
      <c r="D331" s="39"/>
      <c r="E331" s="39"/>
      <c r="F331" s="39"/>
      <c r="G331" s="39"/>
      <c r="H331" s="39"/>
      <c r="I331" s="39" t="s">
        <v>206</v>
      </c>
      <c r="J331" s="40">
        <v>45199</v>
      </c>
      <c r="K331" s="39" t="s">
        <v>646</v>
      </c>
      <c r="L331" s="44" t="s">
        <v>337</v>
      </c>
      <c r="M331" s="39"/>
      <c r="N331" s="39" t="s">
        <v>733</v>
      </c>
      <c r="O331" s="39"/>
      <c r="P331" s="41"/>
      <c r="Q331" s="39" t="s">
        <v>751</v>
      </c>
      <c r="R331" s="31">
        <v>100</v>
      </c>
      <c r="S331" s="31"/>
      <c r="T331" s="31">
        <v>500</v>
      </c>
    </row>
    <row r="332" spans="1:20" ht="12.75">
      <c r="A332" s="39"/>
      <c r="B332" s="39"/>
      <c r="C332" s="39"/>
      <c r="D332" s="39"/>
      <c r="E332" s="39" t="s">
        <v>562</v>
      </c>
      <c r="F332" s="39"/>
      <c r="G332" s="39"/>
      <c r="H332" s="39"/>
      <c r="I332" s="39"/>
      <c r="J332" s="40"/>
      <c r="K332" s="39"/>
      <c r="L332" s="45"/>
      <c r="M332" s="39"/>
      <c r="N332" s="39"/>
      <c r="O332" s="39"/>
      <c r="P332" s="39"/>
      <c r="Q332" s="39"/>
      <c r="R332" s="22">
        <v>500</v>
      </c>
      <c r="S332" s="22">
        <v>0</v>
      </c>
      <c r="T332" s="22">
        <v>500</v>
      </c>
    </row>
    <row r="333" spans="1:20" ht="12.75">
      <c r="A333" s="16"/>
      <c r="B333" s="16"/>
      <c r="C333" s="16"/>
      <c r="D333" s="16"/>
      <c r="E333" s="16" t="s">
        <v>525</v>
      </c>
      <c r="F333" s="16"/>
      <c r="G333" s="16"/>
      <c r="H333" s="16"/>
      <c r="I333" s="16"/>
      <c r="J333" s="37"/>
      <c r="K333" s="16"/>
      <c r="L333" s="43"/>
      <c r="M333" s="16"/>
      <c r="N333" s="16"/>
      <c r="O333" s="16"/>
      <c r="P333" s="16"/>
      <c r="Q333" s="16"/>
      <c r="R333" s="38"/>
      <c r="S333" s="38"/>
      <c r="T333" s="38"/>
    </row>
    <row r="334" spans="1:20" ht="12.75">
      <c r="A334" s="39"/>
      <c r="B334" s="39"/>
      <c r="C334" s="39"/>
      <c r="D334" s="39"/>
      <c r="E334" s="39"/>
      <c r="F334" s="39"/>
      <c r="G334" s="39"/>
      <c r="H334" s="39"/>
      <c r="I334" s="39" t="s">
        <v>202</v>
      </c>
      <c r="J334" s="40">
        <v>44850</v>
      </c>
      <c r="K334" s="39" t="s">
        <v>588</v>
      </c>
      <c r="L334" s="45"/>
      <c r="M334" s="39" t="s">
        <v>446</v>
      </c>
      <c r="N334" s="39"/>
      <c r="O334" s="39" t="s">
        <v>266</v>
      </c>
      <c r="P334" s="41"/>
      <c r="Q334" s="39" t="s">
        <v>315</v>
      </c>
      <c r="R334" s="22">
        <v>132.35</v>
      </c>
      <c r="S334" s="22"/>
      <c r="T334" s="22">
        <v>132.35</v>
      </c>
    </row>
    <row r="335" spans="1:20" ht="12.75">
      <c r="A335" s="39"/>
      <c r="B335" s="39"/>
      <c r="C335" s="39"/>
      <c r="D335" s="39"/>
      <c r="E335" s="39"/>
      <c r="F335" s="39"/>
      <c r="G335" s="39"/>
      <c r="H335" s="39"/>
      <c r="I335" s="39" t="s">
        <v>202</v>
      </c>
      <c r="J335" s="40">
        <v>44883</v>
      </c>
      <c r="K335" s="39" t="s">
        <v>598</v>
      </c>
      <c r="L335" s="45"/>
      <c r="M335" s="39" t="s">
        <v>446</v>
      </c>
      <c r="N335" s="39"/>
      <c r="O335" s="39" t="s">
        <v>266</v>
      </c>
      <c r="P335" s="41"/>
      <c r="Q335" s="39" t="s">
        <v>315</v>
      </c>
      <c r="R335" s="22">
        <v>127.16</v>
      </c>
      <c r="S335" s="22"/>
      <c r="T335" s="22">
        <v>259.51</v>
      </c>
    </row>
    <row r="336" spans="1:20" ht="12.75">
      <c r="A336" s="39"/>
      <c r="B336" s="39"/>
      <c r="C336" s="39"/>
      <c r="D336" s="39"/>
      <c r="E336" s="39"/>
      <c r="F336" s="39"/>
      <c r="G336" s="39"/>
      <c r="H336" s="39"/>
      <c r="I336" s="39" t="s">
        <v>202</v>
      </c>
      <c r="J336" s="40">
        <v>44911</v>
      </c>
      <c r="K336" s="39" t="s">
        <v>583</v>
      </c>
      <c r="L336" s="45"/>
      <c r="M336" s="39" t="s">
        <v>446</v>
      </c>
      <c r="N336" s="39"/>
      <c r="O336" s="39" t="s">
        <v>266</v>
      </c>
      <c r="P336" s="41"/>
      <c r="Q336" s="39" t="s">
        <v>315</v>
      </c>
      <c r="R336" s="22">
        <v>121.91</v>
      </c>
      <c r="S336" s="22"/>
      <c r="T336" s="22">
        <v>381.42</v>
      </c>
    </row>
    <row r="337" spans="1:20" ht="12.75">
      <c r="A337" s="39"/>
      <c r="B337" s="39"/>
      <c r="C337" s="39"/>
      <c r="D337" s="39"/>
      <c r="E337" s="39"/>
      <c r="F337" s="39"/>
      <c r="G337" s="39"/>
      <c r="H337" s="39"/>
      <c r="I337" s="39" t="s">
        <v>202</v>
      </c>
      <c r="J337" s="40">
        <v>44942</v>
      </c>
      <c r="K337" s="39" t="s">
        <v>599</v>
      </c>
      <c r="L337" s="45"/>
      <c r="M337" s="39" t="s">
        <v>446</v>
      </c>
      <c r="N337" s="39"/>
      <c r="O337" s="39" t="s">
        <v>266</v>
      </c>
      <c r="P337" s="41"/>
      <c r="Q337" s="39" t="s">
        <v>315</v>
      </c>
      <c r="R337" s="22">
        <v>116.62</v>
      </c>
      <c r="S337" s="22"/>
      <c r="T337" s="22">
        <v>498.04</v>
      </c>
    </row>
    <row r="338" spans="1:20" ht="12.75">
      <c r="A338" s="39"/>
      <c r="B338" s="39"/>
      <c r="C338" s="39"/>
      <c r="D338" s="39"/>
      <c r="E338" s="39"/>
      <c r="F338" s="39"/>
      <c r="G338" s="39"/>
      <c r="H338" s="39"/>
      <c r="I338" s="39" t="s">
        <v>202</v>
      </c>
      <c r="J338" s="40">
        <v>44974</v>
      </c>
      <c r="K338" s="39" t="s">
        <v>633</v>
      </c>
      <c r="L338" s="45"/>
      <c r="M338" s="39" t="s">
        <v>446</v>
      </c>
      <c r="N338" s="39"/>
      <c r="O338" s="39" t="s">
        <v>266</v>
      </c>
      <c r="P338" s="41"/>
      <c r="Q338" s="39" t="s">
        <v>315</v>
      </c>
      <c r="R338" s="22">
        <v>111.28</v>
      </c>
      <c r="S338" s="22"/>
      <c r="T338" s="22">
        <v>609.32</v>
      </c>
    </row>
    <row r="339" spans="1:20" ht="12.75">
      <c r="A339" s="39"/>
      <c r="B339" s="39"/>
      <c r="C339" s="39"/>
      <c r="D339" s="39"/>
      <c r="E339" s="39"/>
      <c r="F339" s="39"/>
      <c r="G339" s="39"/>
      <c r="H339" s="39"/>
      <c r="I339" s="39" t="s">
        <v>202</v>
      </c>
      <c r="J339" s="40">
        <v>45002</v>
      </c>
      <c r="K339" s="39" t="s">
        <v>595</v>
      </c>
      <c r="L339" s="45"/>
      <c r="M339" s="39" t="s">
        <v>446</v>
      </c>
      <c r="N339" s="39"/>
      <c r="O339" s="39" t="s">
        <v>266</v>
      </c>
      <c r="P339" s="41"/>
      <c r="Q339" s="39" t="s">
        <v>315</v>
      </c>
      <c r="R339" s="22">
        <v>105.89</v>
      </c>
      <c r="S339" s="22"/>
      <c r="T339" s="22">
        <v>715.21</v>
      </c>
    </row>
    <row r="340" spans="1:20" ht="12.75">
      <c r="A340" s="39"/>
      <c r="B340" s="39"/>
      <c r="C340" s="39"/>
      <c r="D340" s="39"/>
      <c r="E340" s="39"/>
      <c r="F340" s="39"/>
      <c r="G340" s="39"/>
      <c r="H340" s="39"/>
      <c r="I340" s="39" t="s">
        <v>202</v>
      </c>
      <c r="J340" s="40">
        <v>45032</v>
      </c>
      <c r="K340" s="39" t="s">
        <v>600</v>
      </c>
      <c r="L340" s="45"/>
      <c r="M340" s="39" t="s">
        <v>446</v>
      </c>
      <c r="N340" s="39"/>
      <c r="O340" s="39" t="s">
        <v>266</v>
      </c>
      <c r="P340" s="41"/>
      <c r="Q340" s="39" t="s">
        <v>315</v>
      </c>
      <c r="R340" s="22">
        <v>100.46</v>
      </c>
      <c r="S340" s="22"/>
      <c r="T340" s="22">
        <v>815.67</v>
      </c>
    </row>
    <row r="341" spans="1:20" ht="12.75">
      <c r="A341" s="39"/>
      <c r="B341" s="39"/>
      <c r="C341" s="39"/>
      <c r="D341" s="39"/>
      <c r="E341" s="39"/>
      <c r="F341" s="39"/>
      <c r="G341" s="39"/>
      <c r="H341" s="39"/>
      <c r="I341" s="39" t="s">
        <v>202</v>
      </c>
      <c r="J341" s="40">
        <v>45061</v>
      </c>
      <c r="K341" s="39" t="s">
        <v>634</v>
      </c>
      <c r="L341" s="45"/>
      <c r="M341" s="39" t="s">
        <v>446</v>
      </c>
      <c r="N341" s="39"/>
      <c r="O341" s="39" t="s">
        <v>266</v>
      </c>
      <c r="P341" s="41"/>
      <c r="Q341" s="39" t="s">
        <v>315</v>
      </c>
      <c r="R341" s="22">
        <v>94.97</v>
      </c>
      <c r="S341" s="22"/>
      <c r="T341" s="22">
        <v>910.64</v>
      </c>
    </row>
    <row r="342" spans="1:20" ht="12.75">
      <c r="A342" s="39"/>
      <c r="B342" s="39"/>
      <c r="C342" s="39"/>
      <c r="D342" s="39"/>
      <c r="E342" s="39"/>
      <c r="F342" s="39"/>
      <c r="G342" s="39"/>
      <c r="H342" s="39"/>
      <c r="I342" s="39" t="s">
        <v>202</v>
      </c>
      <c r="J342" s="40">
        <v>45093</v>
      </c>
      <c r="K342" s="39" t="s">
        <v>635</v>
      </c>
      <c r="L342" s="45"/>
      <c r="M342" s="39" t="s">
        <v>446</v>
      </c>
      <c r="N342" s="39"/>
      <c r="O342" s="39" t="s">
        <v>266</v>
      </c>
      <c r="P342" s="41"/>
      <c r="Q342" s="39" t="s">
        <v>315</v>
      </c>
      <c r="R342" s="22">
        <v>89.43</v>
      </c>
      <c r="S342" s="22"/>
      <c r="T342" s="22">
        <v>1000.07</v>
      </c>
    </row>
    <row r="343" spans="1:20" ht="12.75">
      <c r="A343" s="39"/>
      <c r="B343" s="39"/>
      <c r="C343" s="39"/>
      <c r="D343" s="39"/>
      <c r="E343" s="39"/>
      <c r="F343" s="39"/>
      <c r="G343" s="39"/>
      <c r="H343" s="39"/>
      <c r="I343" s="39" t="s">
        <v>202</v>
      </c>
      <c r="J343" s="40">
        <v>45123</v>
      </c>
      <c r="K343" s="39" t="s">
        <v>601</v>
      </c>
      <c r="L343" s="45"/>
      <c r="M343" s="39" t="s">
        <v>446</v>
      </c>
      <c r="N343" s="39"/>
      <c r="O343" s="39" t="s">
        <v>266</v>
      </c>
      <c r="P343" s="41"/>
      <c r="Q343" s="39" t="s">
        <v>315</v>
      </c>
      <c r="R343" s="22">
        <v>83.84</v>
      </c>
      <c r="S343" s="22"/>
      <c r="T343" s="22">
        <v>1083.91</v>
      </c>
    </row>
    <row r="344" spans="1:20" ht="12.75">
      <c r="A344" s="39"/>
      <c r="B344" s="39"/>
      <c r="C344" s="39"/>
      <c r="D344" s="39"/>
      <c r="E344" s="39"/>
      <c r="F344" s="39"/>
      <c r="G344" s="39"/>
      <c r="H344" s="39"/>
      <c r="I344" s="39" t="s">
        <v>202</v>
      </c>
      <c r="J344" s="40">
        <v>45153</v>
      </c>
      <c r="K344" s="39" t="s">
        <v>580</v>
      </c>
      <c r="L344" s="45"/>
      <c r="M344" s="39" t="s">
        <v>446</v>
      </c>
      <c r="N344" s="39"/>
      <c r="O344" s="39" t="s">
        <v>266</v>
      </c>
      <c r="P344" s="41"/>
      <c r="Q344" s="39" t="s">
        <v>315</v>
      </c>
      <c r="R344" s="22">
        <v>78.2</v>
      </c>
      <c r="S344" s="22"/>
      <c r="T344" s="22">
        <v>1162.11</v>
      </c>
    </row>
    <row r="345" spans="1:20" ht="13.5" thickBot="1">
      <c r="A345" s="39"/>
      <c r="B345" s="39"/>
      <c r="C345" s="39"/>
      <c r="D345" s="39"/>
      <c r="E345" s="39"/>
      <c r="F345" s="39"/>
      <c r="G345" s="39"/>
      <c r="H345" s="39"/>
      <c r="I345" s="39" t="s">
        <v>202</v>
      </c>
      <c r="J345" s="40">
        <v>45185</v>
      </c>
      <c r="K345" s="39" t="s">
        <v>602</v>
      </c>
      <c r="L345" s="45"/>
      <c r="M345" s="39" t="s">
        <v>446</v>
      </c>
      <c r="N345" s="39"/>
      <c r="O345" s="39" t="s">
        <v>266</v>
      </c>
      <c r="P345" s="41"/>
      <c r="Q345" s="39" t="s">
        <v>315</v>
      </c>
      <c r="R345" s="31">
        <v>72.51</v>
      </c>
      <c r="S345" s="31"/>
      <c r="T345" s="31">
        <v>1234.62</v>
      </c>
    </row>
    <row r="346" spans="1:20" ht="12.75">
      <c r="A346" s="39"/>
      <c r="B346" s="39"/>
      <c r="C346" s="39"/>
      <c r="D346" s="39"/>
      <c r="E346" s="39" t="s">
        <v>563</v>
      </c>
      <c r="F346" s="39"/>
      <c r="G346" s="39"/>
      <c r="H346" s="39"/>
      <c r="I346" s="39"/>
      <c r="J346" s="40"/>
      <c r="K346" s="39"/>
      <c r="L346" s="45"/>
      <c r="M346" s="39"/>
      <c r="N346" s="39"/>
      <c r="O346" s="39"/>
      <c r="P346" s="39"/>
      <c r="Q346" s="39"/>
      <c r="R346" s="22">
        <v>1234.62</v>
      </c>
      <c r="S346" s="22">
        <v>0</v>
      </c>
      <c r="T346" s="22">
        <v>1234.62</v>
      </c>
    </row>
    <row r="347" spans="1:20" ht="12.75">
      <c r="A347" s="16"/>
      <c r="B347" s="16"/>
      <c r="C347" s="16"/>
      <c r="D347" s="16"/>
      <c r="E347" s="16" t="s">
        <v>526</v>
      </c>
      <c r="F347" s="16"/>
      <c r="G347" s="16"/>
      <c r="H347" s="16"/>
      <c r="I347" s="16"/>
      <c r="J347" s="37"/>
      <c r="K347" s="16"/>
      <c r="L347" s="43"/>
      <c r="M347" s="16"/>
      <c r="N347" s="16"/>
      <c r="O347" s="16"/>
      <c r="P347" s="16"/>
      <c r="Q347" s="16"/>
      <c r="R347" s="38"/>
      <c r="S347" s="38"/>
      <c r="T347" s="38"/>
    </row>
    <row r="348" spans="1:20" ht="12.75">
      <c r="A348" s="16"/>
      <c r="B348" s="16"/>
      <c r="C348" s="16"/>
      <c r="D348" s="16"/>
      <c r="E348" s="16"/>
      <c r="F348" s="16" t="s">
        <v>527</v>
      </c>
      <c r="G348" s="16"/>
      <c r="H348" s="16"/>
      <c r="I348" s="16"/>
      <c r="J348" s="37"/>
      <c r="K348" s="16"/>
      <c r="L348" s="43"/>
      <c r="M348" s="16"/>
      <c r="N348" s="16"/>
      <c r="O348" s="16"/>
      <c r="P348" s="16"/>
      <c r="Q348" s="16"/>
      <c r="R348" s="38"/>
      <c r="S348" s="38"/>
      <c r="T348" s="38"/>
    </row>
    <row r="349" spans="8:20" ht="13.5" thickBot="1">
      <c r="H349" s="39"/>
      <c r="I349" s="39" t="s">
        <v>203</v>
      </c>
      <c r="J349" s="40">
        <v>45130</v>
      </c>
      <c r="K349" s="39"/>
      <c r="L349" s="45"/>
      <c r="M349" s="39" t="s">
        <v>696</v>
      </c>
      <c r="N349" s="39" t="s">
        <v>734</v>
      </c>
      <c r="O349" s="39"/>
      <c r="P349" s="41"/>
      <c r="Q349" s="39" t="s">
        <v>752</v>
      </c>
      <c r="R349" s="31">
        <v>48.9</v>
      </c>
      <c r="S349" s="31"/>
      <c r="T349" s="31">
        <v>48.9</v>
      </c>
    </row>
    <row r="350" spans="1:20" ht="12.75">
      <c r="A350" s="39"/>
      <c r="B350" s="39"/>
      <c r="C350" s="39"/>
      <c r="D350" s="39"/>
      <c r="E350" s="39"/>
      <c r="F350" s="39" t="s">
        <v>564</v>
      </c>
      <c r="G350" s="39"/>
      <c r="H350" s="39"/>
      <c r="I350" s="39"/>
      <c r="J350" s="40"/>
      <c r="K350" s="39"/>
      <c r="L350" s="45"/>
      <c r="M350" s="39"/>
      <c r="N350" s="39"/>
      <c r="O350" s="39"/>
      <c r="P350" s="39"/>
      <c r="Q350" s="39"/>
      <c r="R350" s="22">
        <f>ROUND(SUM(R348:R349),5)</f>
        <v>48.9</v>
      </c>
      <c r="S350" s="22">
        <f>ROUND(SUM(S348:S349),5)</f>
        <v>0</v>
      </c>
      <c r="T350" s="22">
        <f>T349</f>
        <v>48.9</v>
      </c>
    </row>
    <row r="351" spans="1:20" ht="12.75">
      <c r="A351" s="16"/>
      <c r="B351" s="16"/>
      <c r="C351" s="16"/>
      <c r="D351" s="16"/>
      <c r="E351" s="16"/>
      <c r="F351" s="16" t="s">
        <v>503</v>
      </c>
      <c r="G351" s="16"/>
      <c r="H351" s="16"/>
      <c r="I351" s="16"/>
      <c r="J351" s="37"/>
      <c r="K351" s="16"/>
      <c r="L351" s="43"/>
      <c r="M351" s="16"/>
      <c r="N351" s="16"/>
      <c r="O351" s="16"/>
      <c r="P351" s="16"/>
      <c r="Q351" s="16"/>
      <c r="R351" s="38"/>
      <c r="S351" s="38"/>
      <c r="T351" s="38"/>
    </row>
    <row r="352" spans="1:20" ht="12.75">
      <c r="A352" s="16"/>
      <c r="B352" s="16"/>
      <c r="C352" s="16"/>
      <c r="D352" s="16"/>
      <c r="E352" s="16"/>
      <c r="F352" s="16"/>
      <c r="G352" s="16" t="s">
        <v>528</v>
      </c>
      <c r="H352" s="16"/>
      <c r="I352" s="16"/>
      <c r="J352" s="37"/>
      <c r="K352" s="16"/>
      <c r="L352" s="43"/>
      <c r="M352" s="16"/>
      <c r="N352" s="16"/>
      <c r="O352" s="16"/>
      <c r="P352" s="16"/>
      <c r="Q352" s="16"/>
      <c r="R352" s="38"/>
      <c r="S352" s="38"/>
      <c r="T352" s="38"/>
    </row>
    <row r="353" spans="1:20" ht="12.75">
      <c r="A353" s="39"/>
      <c r="B353" s="39"/>
      <c r="C353" s="39"/>
      <c r="D353" s="39"/>
      <c r="E353" s="39"/>
      <c r="F353" s="39"/>
      <c r="G353" s="39"/>
      <c r="H353" s="39"/>
      <c r="I353" s="39" t="s">
        <v>203</v>
      </c>
      <c r="J353" s="40">
        <v>44926</v>
      </c>
      <c r="K353" s="39" t="s">
        <v>647</v>
      </c>
      <c r="L353" s="45"/>
      <c r="M353" s="39" t="s">
        <v>697</v>
      </c>
      <c r="N353" s="39"/>
      <c r="O353" s="39"/>
      <c r="P353" s="41"/>
      <c r="Q353" s="39" t="s">
        <v>748</v>
      </c>
      <c r="R353" s="22">
        <v>1150</v>
      </c>
      <c r="S353" s="22"/>
      <c r="T353" s="22">
        <v>1150</v>
      </c>
    </row>
    <row r="354" spans="1:20" ht="13.5" thickBot="1">
      <c r="A354" s="39"/>
      <c r="B354" s="39"/>
      <c r="C354" s="39"/>
      <c r="D354" s="39"/>
      <c r="E354" s="39"/>
      <c r="F354" s="39"/>
      <c r="G354" s="39"/>
      <c r="H354" s="39"/>
      <c r="I354" s="39" t="s">
        <v>202</v>
      </c>
      <c r="J354" s="40">
        <v>45122</v>
      </c>
      <c r="K354" s="39"/>
      <c r="L354" s="45"/>
      <c r="M354" s="39" t="s">
        <v>668</v>
      </c>
      <c r="N354" s="39" t="s">
        <v>735</v>
      </c>
      <c r="O354" s="39" t="s">
        <v>744</v>
      </c>
      <c r="P354" s="41"/>
      <c r="Q354" s="39" t="s">
        <v>315</v>
      </c>
      <c r="R354" s="31">
        <v>390</v>
      </c>
      <c r="S354" s="31"/>
      <c r="T354" s="31">
        <v>1540</v>
      </c>
    </row>
    <row r="355" spans="1:20" ht="12.75">
      <c r="A355" s="39"/>
      <c r="B355" s="39"/>
      <c r="C355" s="39"/>
      <c r="D355" s="39"/>
      <c r="E355" s="39"/>
      <c r="F355" s="39"/>
      <c r="G355" s="39" t="s">
        <v>565</v>
      </c>
      <c r="H355" s="39"/>
      <c r="I355" s="39"/>
      <c r="J355" s="40"/>
      <c r="K355" s="39"/>
      <c r="L355" s="45"/>
      <c r="M355" s="39"/>
      <c r="N355" s="39"/>
      <c r="O355" s="39"/>
      <c r="P355" s="39"/>
      <c r="Q355" s="39"/>
      <c r="R355" s="22">
        <f>ROUND(SUM(R352:R354),5)</f>
        <v>1540</v>
      </c>
      <c r="S355" s="22">
        <f>ROUND(SUM(S352:S354),5)</f>
        <v>0</v>
      </c>
      <c r="T355" s="22">
        <f>T354</f>
        <v>1540</v>
      </c>
    </row>
    <row r="356" spans="1:20" ht="12.75">
      <c r="A356" s="16"/>
      <c r="B356" s="16"/>
      <c r="C356" s="16"/>
      <c r="D356" s="16"/>
      <c r="E356" s="16"/>
      <c r="F356" s="16"/>
      <c r="G356" s="16" t="s">
        <v>529</v>
      </c>
      <c r="H356" s="16"/>
      <c r="I356" s="16"/>
      <c r="J356" s="37"/>
      <c r="K356" s="16"/>
      <c r="L356" s="43"/>
      <c r="M356" s="16"/>
      <c r="N356" s="16"/>
      <c r="O356" s="16"/>
      <c r="P356" s="16"/>
      <c r="Q356" s="16"/>
      <c r="R356" s="38"/>
      <c r="S356" s="38"/>
      <c r="T356" s="38"/>
    </row>
    <row r="357" spans="1:20" ht="12.75">
      <c r="A357" s="39"/>
      <c r="B357" s="39"/>
      <c r="C357" s="39"/>
      <c r="D357" s="39"/>
      <c r="E357" s="39"/>
      <c r="F357" s="39"/>
      <c r="G357" s="39"/>
      <c r="H357" s="39"/>
      <c r="I357" s="39" t="s">
        <v>202</v>
      </c>
      <c r="J357" s="40">
        <v>45020</v>
      </c>
      <c r="K357" s="39" t="s">
        <v>640</v>
      </c>
      <c r="L357" s="45"/>
      <c r="M357" s="39" t="s">
        <v>684</v>
      </c>
      <c r="N357" s="39" t="s">
        <v>736</v>
      </c>
      <c r="O357" s="39" t="s">
        <v>744</v>
      </c>
      <c r="P357" s="41"/>
      <c r="Q357" s="39" t="s">
        <v>315</v>
      </c>
      <c r="R357" s="22">
        <v>92</v>
      </c>
      <c r="S357" s="22"/>
      <c r="T357" s="22">
        <v>92</v>
      </c>
    </row>
    <row r="358" spans="1:20" ht="12.75">
      <c r="A358" s="39"/>
      <c r="B358" s="39"/>
      <c r="C358" s="39"/>
      <c r="D358" s="39"/>
      <c r="E358" s="39"/>
      <c r="F358" s="39"/>
      <c r="G358" s="39"/>
      <c r="H358" s="39"/>
      <c r="I358" s="39" t="s">
        <v>200</v>
      </c>
      <c r="J358" s="40">
        <v>45027</v>
      </c>
      <c r="K358" s="39" t="s">
        <v>577</v>
      </c>
      <c r="L358" s="45"/>
      <c r="M358" s="39" t="s">
        <v>664</v>
      </c>
      <c r="N358" s="39" t="s">
        <v>737</v>
      </c>
      <c r="O358" s="39" t="s">
        <v>744</v>
      </c>
      <c r="P358" s="41"/>
      <c r="Q358" s="39" t="s">
        <v>302</v>
      </c>
      <c r="R358" s="22"/>
      <c r="S358" s="22">
        <v>55</v>
      </c>
      <c r="T358" s="22">
        <v>37</v>
      </c>
    </row>
    <row r="359" spans="1:20" ht="12.75">
      <c r="A359" s="39"/>
      <c r="B359" s="39"/>
      <c r="C359" s="39"/>
      <c r="D359" s="39"/>
      <c r="E359" s="39"/>
      <c r="F359" s="39"/>
      <c r="G359" s="39"/>
      <c r="H359" s="39"/>
      <c r="I359" s="39" t="s">
        <v>202</v>
      </c>
      <c r="J359" s="40">
        <v>45051</v>
      </c>
      <c r="K359" s="39" t="s">
        <v>648</v>
      </c>
      <c r="L359" s="45"/>
      <c r="M359" s="39" t="s">
        <v>264</v>
      </c>
      <c r="N359" s="39" t="s">
        <v>264</v>
      </c>
      <c r="O359" s="39" t="s">
        <v>744</v>
      </c>
      <c r="P359" s="41"/>
      <c r="Q359" s="39" t="s">
        <v>315</v>
      </c>
      <c r="R359" s="22">
        <v>542</v>
      </c>
      <c r="S359" s="22"/>
      <c r="T359" s="22">
        <v>579</v>
      </c>
    </row>
    <row r="360" spans="1:20" ht="12.75">
      <c r="A360" s="39"/>
      <c r="B360" s="39"/>
      <c r="C360" s="39"/>
      <c r="D360" s="39"/>
      <c r="E360" s="39"/>
      <c r="F360" s="39"/>
      <c r="G360" s="39"/>
      <c r="H360" s="39"/>
      <c r="I360" s="39" t="s">
        <v>200</v>
      </c>
      <c r="J360" s="40">
        <v>45051</v>
      </c>
      <c r="K360" s="39" t="s">
        <v>609</v>
      </c>
      <c r="L360" s="45"/>
      <c r="M360" s="39" t="s">
        <v>685</v>
      </c>
      <c r="N360" s="39" t="s">
        <v>738</v>
      </c>
      <c r="O360" s="39" t="s">
        <v>744</v>
      </c>
      <c r="P360" s="41"/>
      <c r="Q360" s="39" t="s">
        <v>302</v>
      </c>
      <c r="R360" s="22"/>
      <c r="S360" s="22">
        <v>110</v>
      </c>
      <c r="T360" s="22">
        <v>469</v>
      </c>
    </row>
    <row r="361" spans="1:20" ht="13.5" thickBot="1">
      <c r="A361" s="39"/>
      <c r="B361" s="39"/>
      <c r="C361" s="39"/>
      <c r="D361" s="39"/>
      <c r="E361" s="39"/>
      <c r="F361" s="39"/>
      <c r="G361" s="39"/>
      <c r="H361" s="39"/>
      <c r="I361" s="39" t="s">
        <v>200</v>
      </c>
      <c r="J361" s="40">
        <v>45163</v>
      </c>
      <c r="K361" s="39" t="s">
        <v>586</v>
      </c>
      <c r="L361" s="45"/>
      <c r="M361" s="39" t="s">
        <v>671</v>
      </c>
      <c r="N361" s="39" t="s">
        <v>739</v>
      </c>
      <c r="O361" s="39" t="s">
        <v>744</v>
      </c>
      <c r="P361" s="41"/>
      <c r="Q361" s="39" t="s">
        <v>302</v>
      </c>
      <c r="R361" s="31"/>
      <c r="S361" s="31">
        <v>220</v>
      </c>
      <c r="T361" s="31">
        <v>249</v>
      </c>
    </row>
    <row r="362" spans="1:20" ht="12.75">
      <c r="A362" s="39"/>
      <c r="B362" s="39"/>
      <c r="C362" s="39"/>
      <c r="D362" s="39"/>
      <c r="E362" s="39"/>
      <c r="F362" s="39"/>
      <c r="G362" s="39" t="s">
        <v>566</v>
      </c>
      <c r="H362" s="39"/>
      <c r="I362" s="39"/>
      <c r="J362" s="40"/>
      <c r="K362" s="39"/>
      <c r="L362" s="45"/>
      <c r="M362" s="39"/>
      <c r="N362" s="39"/>
      <c r="O362" s="39"/>
      <c r="P362" s="39"/>
      <c r="Q362" s="39"/>
      <c r="R362" s="22">
        <f>ROUND(SUM(R356:R361),5)</f>
        <v>634</v>
      </c>
      <c r="S362" s="22">
        <f>ROUND(SUM(S356:S361),5)</f>
        <v>385</v>
      </c>
      <c r="T362" s="22">
        <f>T361</f>
        <v>249</v>
      </c>
    </row>
    <row r="363" spans="1:20" ht="12.75">
      <c r="A363" s="16"/>
      <c r="B363" s="16"/>
      <c r="C363" s="16"/>
      <c r="D363" s="16"/>
      <c r="E363" s="16"/>
      <c r="F363" s="16"/>
      <c r="G363" s="16" t="s">
        <v>530</v>
      </c>
      <c r="H363" s="16"/>
      <c r="I363" s="16"/>
      <c r="J363" s="37"/>
      <c r="K363" s="16"/>
      <c r="L363" s="43"/>
      <c r="M363" s="16"/>
      <c r="N363" s="16"/>
      <c r="O363" s="16"/>
      <c r="P363" s="16"/>
      <c r="Q363" s="16"/>
      <c r="R363" s="38"/>
      <c r="S363" s="38"/>
      <c r="T363" s="38"/>
    </row>
    <row r="364" spans="8:20" ht="13.5" thickBot="1">
      <c r="H364" s="39"/>
      <c r="I364" s="39" t="s">
        <v>202</v>
      </c>
      <c r="J364" s="40">
        <v>45024</v>
      </c>
      <c r="K364" s="39"/>
      <c r="L364" s="45"/>
      <c r="M364" s="39" t="s">
        <v>698</v>
      </c>
      <c r="N364" s="39"/>
      <c r="O364" s="39"/>
      <c r="P364" s="41"/>
      <c r="Q364" s="39" t="s">
        <v>315</v>
      </c>
      <c r="R364" s="23"/>
      <c r="S364" s="23"/>
      <c r="T364" s="23">
        <v>0</v>
      </c>
    </row>
    <row r="365" spans="1:20" ht="13.5" thickBot="1">
      <c r="A365" s="39"/>
      <c r="B365" s="39"/>
      <c r="C365" s="39"/>
      <c r="D365" s="39"/>
      <c r="E365" s="39"/>
      <c r="F365" s="39"/>
      <c r="G365" s="39" t="s">
        <v>567</v>
      </c>
      <c r="H365" s="39"/>
      <c r="I365" s="39"/>
      <c r="J365" s="40"/>
      <c r="K365" s="39"/>
      <c r="L365" s="45"/>
      <c r="M365" s="39"/>
      <c r="N365" s="39"/>
      <c r="O365" s="39"/>
      <c r="P365" s="39"/>
      <c r="Q365" s="39"/>
      <c r="R365" s="33">
        <f>ROUND(SUM(R363:R364),5)</f>
        <v>0</v>
      </c>
      <c r="S365" s="33">
        <f>ROUND(SUM(S363:S364),5)</f>
        <v>0</v>
      </c>
      <c r="T365" s="33">
        <f>T364</f>
        <v>0</v>
      </c>
    </row>
    <row r="366" spans="1:20" ht="13.5" thickBot="1">
      <c r="A366" s="39"/>
      <c r="B366" s="39"/>
      <c r="C366" s="39"/>
      <c r="D366" s="39"/>
      <c r="E366" s="39"/>
      <c r="F366" s="39" t="s">
        <v>509</v>
      </c>
      <c r="G366" s="39"/>
      <c r="H366" s="39"/>
      <c r="I366" s="39"/>
      <c r="J366" s="40"/>
      <c r="K366" s="39"/>
      <c r="L366" s="45"/>
      <c r="M366" s="39"/>
      <c r="N366" s="39"/>
      <c r="O366" s="39"/>
      <c r="P366" s="39"/>
      <c r="Q366" s="39"/>
      <c r="R366" s="32">
        <f>ROUND(R355+R362+R365,5)</f>
        <v>2174</v>
      </c>
      <c r="S366" s="32">
        <f>ROUND(S355+S362+S365,5)</f>
        <v>385</v>
      </c>
      <c r="T366" s="32">
        <f>ROUND(T355+T362+T365,5)</f>
        <v>1789</v>
      </c>
    </row>
    <row r="367" spans="1:20" ht="12.75">
      <c r="A367" s="39"/>
      <c r="B367" s="39"/>
      <c r="C367" s="39"/>
      <c r="D367" s="39"/>
      <c r="E367" s="39" t="s">
        <v>531</v>
      </c>
      <c r="F367" s="39"/>
      <c r="G367" s="39"/>
      <c r="H367" s="39"/>
      <c r="I367" s="39"/>
      <c r="J367" s="40"/>
      <c r="K367" s="39"/>
      <c r="L367" s="45"/>
      <c r="M367" s="39"/>
      <c r="N367" s="39"/>
      <c r="O367" s="39"/>
      <c r="P367" s="39"/>
      <c r="Q367" s="39"/>
      <c r="R367" s="22">
        <f>ROUND(R350+R366,5)</f>
        <v>2222.9</v>
      </c>
      <c r="S367" s="22">
        <f>ROUND(S350+S366,5)</f>
        <v>385</v>
      </c>
      <c r="T367" s="22">
        <f>ROUND(T350+T366,5)</f>
        <v>1837.9</v>
      </c>
    </row>
    <row r="368" spans="1:20" ht="12.75">
      <c r="A368" s="16"/>
      <c r="B368" s="16"/>
      <c r="C368" s="16"/>
      <c r="D368" s="16"/>
      <c r="E368" s="16" t="s">
        <v>532</v>
      </c>
      <c r="F368" s="16"/>
      <c r="G368" s="16"/>
      <c r="H368" s="16"/>
      <c r="I368" s="16"/>
      <c r="J368" s="37"/>
      <c r="K368" s="16"/>
      <c r="L368" s="43"/>
      <c r="M368" s="16"/>
      <c r="N368" s="16"/>
      <c r="O368" s="16"/>
      <c r="P368" s="16"/>
      <c r="Q368" s="16"/>
      <c r="R368" s="38"/>
      <c r="S368" s="38"/>
      <c r="T368" s="38"/>
    </row>
    <row r="369" spans="1:20" ht="12.75">
      <c r="A369" s="39"/>
      <c r="B369" s="39"/>
      <c r="C369" s="39"/>
      <c r="D369" s="39"/>
      <c r="E369" s="39"/>
      <c r="F369" s="39"/>
      <c r="G369" s="39"/>
      <c r="H369" s="39"/>
      <c r="I369" s="39" t="s">
        <v>207</v>
      </c>
      <c r="J369" s="40">
        <v>44939</v>
      </c>
      <c r="K369" s="39"/>
      <c r="L369" s="45"/>
      <c r="M369" s="39" t="s">
        <v>692</v>
      </c>
      <c r="N369" s="39"/>
      <c r="O369" s="39" t="s">
        <v>745</v>
      </c>
      <c r="P369" s="41"/>
      <c r="Q369" s="39" t="s">
        <v>748</v>
      </c>
      <c r="R369" s="22">
        <v>0</v>
      </c>
      <c r="S369" s="22"/>
      <c r="T369" s="22">
        <v>0</v>
      </c>
    </row>
    <row r="370" spans="1:20" ht="12.75">
      <c r="A370" s="39"/>
      <c r="B370" s="39"/>
      <c r="C370" s="39"/>
      <c r="D370" s="39"/>
      <c r="E370" s="39"/>
      <c r="F370" s="39"/>
      <c r="G370" s="39"/>
      <c r="H370" s="39"/>
      <c r="I370" s="39" t="s">
        <v>207</v>
      </c>
      <c r="J370" s="40">
        <v>44953</v>
      </c>
      <c r="K370" s="39"/>
      <c r="L370" s="45"/>
      <c r="M370" s="39" t="s">
        <v>692</v>
      </c>
      <c r="N370" s="39"/>
      <c r="O370" s="39" t="s">
        <v>745</v>
      </c>
      <c r="P370" s="41"/>
      <c r="Q370" s="39" t="s">
        <v>748</v>
      </c>
      <c r="R370" s="22">
        <v>0</v>
      </c>
      <c r="S370" s="22"/>
      <c r="T370" s="22">
        <v>0</v>
      </c>
    </row>
    <row r="371" spans="1:20" ht="12.75">
      <c r="A371" s="39"/>
      <c r="B371" s="39"/>
      <c r="C371" s="39"/>
      <c r="D371" s="39"/>
      <c r="E371" s="39"/>
      <c r="F371" s="39"/>
      <c r="G371" s="39"/>
      <c r="H371" s="39"/>
      <c r="I371" s="39" t="s">
        <v>207</v>
      </c>
      <c r="J371" s="40">
        <v>44967</v>
      </c>
      <c r="K371" s="39"/>
      <c r="L371" s="45"/>
      <c r="M371" s="39" t="s">
        <v>692</v>
      </c>
      <c r="N371" s="39"/>
      <c r="O371" s="39" t="s">
        <v>745</v>
      </c>
      <c r="P371" s="41"/>
      <c r="Q371" s="39" t="s">
        <v>748</v>
      </c>
      <c r="R371" s="22">
        <v>0</v>
      </c>
      <c r="S371" s="22"/>
      <c r="T371" s="22">
        <v>0</v>
      </c>
    </row>
    <row r="372" spans="1:20" ht="12.75">
      <c r="A372" s="39"/>
      <c r="B372" s="39"/>
      <c r="C372" s="39"/>
      <c r="D372" s="39"/>
      <c r="E372" s="39"/>
      <c r="F372" s="39"/>
      <c r="G372" s="39"/>
      <c r="H372" s="39"/>
      <c r="I372" s="39" t="s">
        <v>207</v>
      </c>
      <c r="J372" s="40">
        <v>44981</v>
      </c>
      <c r="K372" s="39"/>
      <c r="L372" s="45"/>
      <c r="M372" s="39" t="s">
        <v>692</v>
      </c>
      <c r="N372" s="39"/>
      <c r="O372" s="39" t="s">
        <v>745</v>
      </c>
      <c r="P372" s="41"/>
      <c r="Q372" s="39" t="s">
        <v>748</v>
      </c>
      <c r="R372" s="22">
        <v>0</v>
      </c>
      <c r="S372" s="22"/>
      <c r="T372" s="22">
        <v>0</v>
      </c>
    </row>
    <row r="373" spans="1:20" ht="12.75">
      <c r="A373" s="39"/>
      <c r="B373" s="39"/>
      <c r="C373" s="39"/>
      <c r="D373" s="39"/>
      <c r="E373" s="39"/>
      <c r="F373" s="39"/>
      <c r="G373" s="39"/>
      <c r="H373" s="39"/>
      <c r="I373" s="39" t="s">
        <v>207</v>
      </c>
      <c r="J373" s="40">
        <v>44995</v>
      </c>
      <c r="K373" s="39"/>
      <c r="L373" s="45"/>
      <c r="M373" s="39" t="s">
        <v>692</v>
      </c>
      <c r="N373" s="39"/>
      <c r="O373" s="39" t="s">
        <v>745</v>
      </c>
      <c r="P373" s="41"/>
      <c r="Q373" s="39" t="s">
        <v>748</v>
      </c>
      <c r="R373" s="22">
        <v>0</v>
      </c>
      <c r="S373" s="22"/>
      <c r="T373" s="22">
        <v>0</v>
      </c>
    </row>
    <row r="374" spans="1:20" ht="12.75">
      <c r="A374" s="39"/>
      <c r="B374" s="39"/>
      <c r="C374" s="39"/>
      <c r="D374" s="39"/>
      <c r="E374" s="39"/>
      <c r="F374" s="39"/>
      <c r="G374" s="39"/>
      <c r="H374" s="39"/>
      <c r="I374" s="39" t="s">
        <v>207</v>
      </c>
      <c r="J374" s="40">
        <v>45009</v>
      </c>
      <c r="K374" s="39"/>
      <c r="L374" s="45"/>
      <c r="M374" s="39" t="s">
        <v>692</v>
      </c>
      <c r="N374" s="39"/>
      <c r="O374" s="39" t="s">
        <v>745</v>
      </c>
      <c r="P374" s="41"/>
      <c r="Q374" s="39" t="s">
        <v>748</v>
      </c>
      <c r="R374" s="22">
        <v>0</v>
      </c>
      <c r="S374" s="22"/>
      <c r="T374" s="22">
        <v>0</v>
      </c>
    </row>
    <row r="375" spans="1:20" ht="12.75">
      <c r="A375" s="39"/>
      <c r="B375" s="39"/>
      <c r="C375" s="39"/>
      <c r="D375" s="39"/>
      <c r="E375" s="39"/>
      <c r="F375" s="39"/>
      <c r="G375" s="39"/>
      <c r="H375" s="39"/>
      <c r="I375" s="39" t="s">
        <v>207</v>
      </c>
      <c r="J375" s="40">
        <v>45023</v>
      </c>
      <c r="K375" s="39"/>
      <c r="L375" s="45"/>
      <c r="M375" s="39" t="s">
        <v>692</v>
      </c>
      <c r="N375" s="39"/>
      <c r="O375" s="39" t="s">
        <v>745</v>
      </c>
      <c r="P375" s="41"/>
      <c r="Q375" s="39" t="s">
        <v>748</v>
      </c>
      <c r="R375" s="22">
        <v>0</v>
      </c>
      <c r="S375" s="22"/>
      <c r="T375" s="22">
        <v>0</v>
      </c>
    </row>
    <row r="376" spans="1:20" ht="12.75">
      <c r="A376" s="39"/>
      <c r="B376" s="39"/>
      <c r="C376" s="39"/>
      <c r="D376" s="39"/>
      <c r="E376" s="39"/>
      <c r="F376" s="39"/>
      <c r="G376" s="39"/>
      <c r="H376" s="39"/>
      <c r="I376" s="39" t="s">
        <v>207</v>
      </c>
      <c r="J376" s="40">
        <v>45037</v>
      </c>
      <c r="K376" s="39"/>
      <c r="L376" s="45"/>
      <c r="M376" s="39" t="s">
        <v>692</v>
      </c>
      <c r="N376" s="39"/>
      <c r="O376" s="39" t="s">
        <v>745</v>
      </c>
      <c r="P376" s="41"/>
      <c r="Q376" s="39" t="s">
        <v>748</v>
      </c>
      <c r="R376" s="22">
        <v>0</v>
      </c>
      <c r="S376" s="22"/>
      <c r="T376" s="22">
        <v>0</v>
      </c>
    </row>
    <row r="377" spans="1:20" ht="12.75">
      <c r="A377" s="39"/>
      <c r="B377" s="39"/>
      <c r="C377" s="39"/>
      <c r="D377" s="39"/>
      <c r="E377" s="39"/>
      <c r="F377" s="39"/>
      <c r="G377" s="39"/>
      <c r="H377" s="39"/>
      <c r="I377" s="39" t="s">
        <v>207</v>
      </c>
      <c r="J377" s="40">
        <v>45051</v>
      </c>
      <c r="K377" s="39"/>
      <c r="L377" s="45"/>
      <c r="M377" s="39" t="s">
        <v>692</v>
      </c>
      <c r="N377" s="39"/>
      <c r="O377" s="39" t="s">
        <v>745</v>
      </c>
      <c r="P377" s="41"/>
      <c r="Q377" s="39" t="s">
        <v>748</v>
      </c>
      <c r="R377" s="22">
        <v>0</v>
      </c>
      <c r="S377" s="22"/>
      <c r="T377" s="22">
        <v>0</v>
      </c>
    </row>
    <row r="378" spans="1:20" ht="12.75">
      <c r="A378" s="39"/>
      <c r="B378" s="39"/>
      <c r="C378" s="39"/>
      <c r="D378" s="39"/>
      <c r="E378" s="39"/>
      <c r="F378" s="39"/>
      <c r="G378" s="39"/>
      <c r="H378" s="39"/>
      <c r="I378" s="39" t="s">
        <v>207</v>
      </c>
      <c r="J378" s="40">
        <v>45065</v>
      </c>
      <c r="K378" s="39"/>
      <c r="L378" s="45"/>
      <c r="M378" s="39" t="s">
        <v>692</v>
      </c>
      <c r="N378" s="39"/>
      <c r="O378" s="39" t="s">
        <v>745</v>
      </c>
      <c r="P378" s="41"/>
      <c r="Q378" s="39" t="s">
        <v>748</v>
      </c>
      <c r="R378" s="22">
        <v>0</v>
      </c>
      <c r="S378" s="22"/>
      <c r="T378" s="22">
        <v>0</v>
      </c>
    </row>
    <row r="379" spans="1:20" ht="12.75">
      <c r="A379" s="39"/>
      <c r="B379" s="39"/>
      <c r="C379" s="39"/>
      <c r="D379" s="39"/>
      <c r="E379" s="39"/>
      <c r="F379" s="39"/>
      <c r="G379" s="39"/>
      <c r="H379" s="39"/>
      <c r="I379" s="39" t="s">
        <v>207</v>
      </c>
      <c r="J379" s="40">
        <v>45079</v>
      </c>
      <c r="K379" s="39"/>
      <c r="L379" s="45"/>
      <c r="M379" s="39" t="s">
        <v>692</v>
      </c>
      <c r="N379" s="39"/>
      <c r="O379" s="39" t="s">
        <v>745</v>
      </c>
      <c r="P379" s="41"/>
      <c r="Q379" s="39" t="s">
        <v>748</v>
      </c>
      <c r="R379" s="22">
        <v>0</v>
      </c>
      <c r="S379" s="22"/>
      <c r="T379" s="22">
        <v>0</v>
      </c>
    </row>
    <row r="380" spans="1:20" ht="12.75">
      <c r="A380" s="39"/>
      <c r="B380" s="39"/>
      <c r="C380" s="39"/>
      <c r="D380" s="39"/>
      <c r="E380" s="39"/>
      <c r="F380" s="39"/>
      <c r="G380" s="39"/>
      <c r="H380" s="39"/>
      <c r="I380" s="39" t="s">
        <v>207</v>
      </c>
      <c r="J380" s="40">
        <v>45093</v>
      </c>
      <c r="K380" s="39"/>
      <c r="L380" s="45"/>
      <c r="M380" s="39" t="s">
        <v>692</v>
      </c>
      <c r="N380" s="39"/>
      <c r="O380" s="39" t="s">
        <v>745</v>
      </c>
      <c r="P380" s="41"/>
      <c r="Q380" s="39" t="s">
        <v>748</v>
      </c>
      <c r="R380" s="22">
        <v>0</v>
      </c>
      <c r="S380" s="22"/>
      <c r="T380" s="22">
        <v>0</v>
      </c>
    </row>
    <row r="381" spans="1:20" ht="12.75">
      <c r="A381" s="39"/>
      <c r="B381" s="39"/>
      <c r="C381" s="39"/>
      <c r="D381" s="39"/>
      <c r="E381" s="39"/>
      <c r="F381" s="39"/>
      <c r="G381" s="39"/>
      <c r="H381" s="39"/>
      <c r="I381" s="39" t="s">
        <v>207</v>
      </c>
      <c r="J381" s="40">
        <v>45107</v>
      </c>
      <c r="K381" s="39"/>
      <c r="L381" s="45"/>
      <c r="M381" s="39" t="s">
        <v>692</v>
      </c>
      <c r="N381" s="39"/>
      <c r="O381" s="39" t="s">
        <v>745</v>
      </c>
      <c r="P381" s="41"/>
      <c r="Q381" s="39" t="s">
        <v>748</v>
      </c>
      <c r="R381" s="22">
        <v>0</v>
      </c>
      <c r="S381" s="22"/>
      <c r="T381" s="22">
        <v>0</v>
      </c>
    </row>
    <row r="382" spans="1:20" ht="12.75">
      <c r="A382" s="39"/>
      <c r="B382" s="39"/>
      <c r="C382" s="39"/>
      <c r="D382" s="39"/>
      <c r="E382" s="39"/>
      <c r="F382" s="39"/>
      <c r="G382" s="39"/>
      <c r="H382" s="39"/>
      <c r="I382" s="39" t="s">
        <v>207</v>
      </c>
      <c r="J382" s="40">
        <v>45121</v>
      </c>
      <c r="K382" s="39"/>
      <c r="L382" s="45"/>
      <c r="M382" s="39" t="s">
        <v>692</v>
      </c>
      <c r="N382" s="39"/>
      <c r="O382" s="39" t="s">
        <v>745</v>
      </c>
      <c r="P382" s="41"/>
      <c r="Q382" s="39" t="s">
        <v>748</v>
      </c>
      <c r="R382" s="22">
        <v>0</v>
      </c>
      <c r="S382" s="22"/>
      <c r="T382" s="22">
        <v>0</v>
      </c>
    </row>
    <row r="383" spans="1:20" ht="12.75">
      <c r="A383" s="39"/>
      <c r="B383" s="39"/>
      <c r="C383" s="39"/>
      <c r="D383" s="39"/>
      <c r="E383" s="39"/>
      <c r="F383" s="39"/>
      <c r="G383" s="39"/>
      <c r="H383" s="39"/>
      <c r="I383" s="39" t="s">
        <v>207</v>
      </c>
      <c r="J383" s="40">
        <v>45135</v>
      </c>
      <c r="K383" s="39"/>
      <c r="L383" s="45"/>
      <c r="M383" s="39" t="s">
        <v>692</v>
      </c>
      <c r="N383" s="39"/>
      <c r="O383" s="39" t="s">
        <v>745</v>
      </c>
      <c r="P383" s="41"/>
      <c r="Q383" s="39" t="s">
        <v>748</v>
      </c>
      <c r="R383" s="22">
        <v>0</v>
      </c>
      <c r="S383" s="22"/>
      <c r="T383" s="22">
        <v>0</v>
      </c>
    </row>
    <row r="384" spans="1:20" ht="12.75">
      <c r="A384" s="39"/>
      <c r="B384" s="39"/>
      <c r="C384" s="39"/>
      <c r="D384" s="39"/>
      <c r="E384" s="39"/>
      <c r="F384" s="39"/>
      <c r="G384" s="39"/>
      <c r="H384" s="39"/>
      <c r="I384" s="39" t="s">
        <v>207</v>
      </c>
      <c r="J384" s="40">
        <v>45149</v>
      </c>
      <c r="K384" s="39"/>
      <c r="L384" s="45"/>
      <c r="M384" s="39" t="s">
        <v>692</v>
      </c>
      <c r="N384" s="39"/>
      <c r="O384" s="39" t="s">
        <v>745</v>
      </c>
      <c r="P384" s="41"/>
      <c r="Q384" s="39" t="s">
        <v>748</v>
      </c>
      <c r="R384" s="22">
        <v>0</v>
      </c>
      <c r="S384" s="22"/>
      <c r="T384" s="22">
        <v>0</v>
      </c>
    </row>
    <row r="385" spans="1:20" ht="12.75">
      <c r="A385" s="39"/>
      <c r="B385" s="39"/>
      <c r="C385" s="39"/>
      <c r="D385" s="39"/>
      <c r="E385" s="39"/>
      <c r="F385" s="39"/>
      <c r="G385" s="39"/>
      <c r="H385" s="39"/>
      <c r="I385" s="39" t="s">
        <v>207</v>
      </c>
      <c r="J385" s="40">
        <v>45163</v>
      </c>
      <c r="K385" s="39"/>
      <c r="L385" s="45"/>
      <c r="M385" s="39" t="s">
        <v>692</v>
      </c>
      <c r="N385" s="39"/>
      <c r="O385" s="39" t="s">
        <v>745</v>
      </c>
      <c r="P385" s="41"/>
      <c r="Q385" s="39" t="s">
        <v>748</v>
      </c>
      <c r="R385" s="22">
        <v>0</v>
      </c>
      <c r="S385" s="22"/>
      <c r="T385" s="22">
        <v>0</v>
      </c>
    </row>
    <row r="386" spans="1:20" ht="12.75">
      <c r="A386" s="39"/>
      <c r="B386" s="39"/>
      <c r="C386" s="39"/>
      <c r="D386" s="39"/>
      <c r="E386" s="39"/>
      <c r="F386" s="39"/>
      <c r="G386" s="39"/>
      <c r="H386" s="39"/>
      <c r="I386" s="39" t="s">
        <v>207</v>
      </c>
      <c r="J386" s="40">
        <v>45177</v>
      </c>
      <c r="K386" s="39"/>
      <c r="L386" s="45"/>
      <c r="M386" s="39" t="s">
        <v>692</v>
      </c>
      <c r="N386" s="39"/>
      <c r="O386" s="39" t="s">
        <v>745</v>
      </c>
      <c r="P386" s="41"/>
      <c r="Q386" s="39" t="s">
        <v>748</v>
      </c>
      <c r="R386" s="22">
        <v>0</v>
      </c>
      <c r="S386" s="22"/>
      <c r="T386" s="22">
        <v>0</v>
      </c>
    </row>
    <row r="387" spans="1:20" ht="13.5" thickBot="1">
      <c r="A387" s="39"/>
      <c r="B387" s="39"/>
      <c r="C387" s="39"/>
      <c r="D387" s="39"/>
      <c r="E387" s="39"/>
      <c r="F387" s="39"/>
      <c r="G387" s="39"/>
      <c r="H387" s="39"/>
      <c r="I387" s="39" t="s">
        <v>207</v>
      </c>
      <c r="J387" s="40">
        <v>45191</v>
      </c>
      <c r="K387" s="39"/>
      <c r="L387" s="45"/>
      <c r="M387" s="39" t="s">
        <v>692</v>
      </c>
      <c r="N387" s="39"/>
      <c r="O387" s="39" t="s">
        <v>745</v>
      </c>
      <c r="P387" s="41"/>
      <c r="Q387" s="39" t="s">
        <v>748</v>
      </c>
      <c r="R387" s="31">
        <v>0</v>
      </c>
      <c r="S387" s="31"/>
      <c r="T387" s="31">
        <v>0</v>
      </c>
    </row>
    <row r="388" spans="1:20" ht="12.75">
      <c r="A388" s="39"/>
      <c r="B388" s="39"/>
      <c r="C388" s="39"/>
      <c r="D388" s="39"/>
      <c r="E388" s="39" t="s">
        <v>568</v>
      </c>
      <c r="F388" s="39"/>
      <c r="G388" s="39"/>
      <c r="H388" s="39"/>
      <c r="I388" s="39"/>
      <c r="J388" s="40"/>
      <c r="K388" s="39"/>
      <c r="L388" s="45"/>
      <c r="M388" s="39"/>
      <c r="N388" s="39"/>
      <c r="O388" s="39"/>
      <c r="P388" s="39"/>
      <c r="Q388" s="39"/>
      <c r="R388" s="22">
        <f>ROUND(SUM(R368:R387),5)</f>
        <v>0</v>
      </c>
      <c r="S388" s="22">
        <f>ROUND(SUM(S368:S387),5)</f>
        <v>0</v>
      </c>
      <c r="T388" s="22">
        <f>T387</f>
        <v>0</v>
      </c>
    </row>
    <row r="389" spans="1:20" ht="12.75">
      <c r="A389" s="16"/>
      <c r="B389" s="16"/>
      <c r="C389" s="16"/>
      <c r="D389" s="16"/>
      <c r="E389" s="16" t="s">
        <v>533</v>
      </c>
      <c r="F389" s="16"/>
      <c r="G389" s="16"/>
      <c r="H389" s="16"/>
      <c r="I389" s="16"/>
      <c r="J389" s="37"/>
      <c r="K389" s="16"/>
      <c r="L389" s="43"/>
      <c r="M389" s="16"/>
      <c r="N389" s="16"/>
      <c r="O389" s="16"/>
      <c r="P389" s="16"/>
      <c r="Q389" s="16"/>
      <c r="R389" s="38"/>
      <c r="S389" s="38"/>
      <c r="T389" s="38"/>
    </row>
    <row r="390" spans="8:20" ht="13.5" thickBot="1">
      <c r="H390" s="39"/>
      <c r="I390" s="39" t="s">
        <v>202</v>
      </c>
      <c r="J390" s="40">
        <v>45157</v>
      </c>
      <c r="K390" s="39"/>
      <c r="L390" s="45"/>
      <c r="M390" s="39" t="s">
        <v>699</v>
      </c>
      <c r="N390" s="39" t="s">
        <v>740</v>
      </c>
      <c r="O390" s="39" t="s">
        <v>266</v>
      </c>
      <c r="P390" s="41"/>
      <c r="Q390" s="39" t="s">
        <v>315</v>
      </c>
      <c r="R390" s="31">
        <v>847</v>
      </c>
      <c r="S390" s="31"/>
      <c r="T390" s="31">
        <v>847</v>
      </c>
    </row>
    <row r="391" spans="1:20" ht="12.75">
      <c r="A391" s="39"/>
      <c r="B391" s="39"/>
      <c r="C391" s="39"/>
      <c r="D391" s="39"/>
      <c r="E391" s="39" t="s">
        <v>569</v>
      </c>
      <c r="F391" s="39"/>
      <c r="G391" s="39"/>
      <c r="H391" s="39"/>
      <c r="I391" s="39"/>
      <c r="J391" s="40"/>
      <c r="K391" s="39"/>
      <c r="L391" s="45"/>
      <c r="M391" s="39"/>
      <c r="N391" s="39"/>
      <c r="O391" s="39"/>
      <c r="P391" s="39"/>
      <c r="Q391" s="39"/>
      <c r="R391" s="22">
        <f>ROUND(SUM(R389:R390),5)</f>
        <v>847</v>
      </c>
      <c r="S391" s="22">
        <f>ROUND(SUM(S389:S390),5)</f>
        <v>0</v>
      </c>
      <c r="T391" s="22">
        <f>T390</f>
        <v>847</v>
      </c>
    </row>
    <row r="392" spans="1:20" ht="12.75">
      <c r="A392" s="16"/>
      <c r="B392" s="16"/>
      <c r="C392" s="16"/>
      <c r="D392" s="16"/>
      <c r="E392" s="16" t="s">
        <v>534</v>
      </c>
      <c r="F392" s="16"/>
      <c r="G392" s="16"/>
      <c r="H392" s="16"/>
      <c r="I392" s="16"/>
      <c r="J392" s="37"/>
      <c r="K392" s="16"/>
      <c r="L392" s="43"/>
      <c r="M392" s="16"/>
      <c r="N392" s="16"/>
      <c r="O392" s="16"/>
      <c r="P392" s="16"/>
      <c r="Q392" s="16"/>
      <c r="R392" s="38"/>
      <c r="S392" s="38"/>
      <c r="T392" s="38"/>
    </row>
    <row r="393" spans="1:20" ht="12.75">
      <c r="A393" s="39"/>
      <c r="B393" s="39"/>
      <c r="C393" s="39"/>
      <c r="D393" s="39"/>
      <c r="E393" s="39"/>
      <c r="F393" s="39"/>
      <c r="G393" s="39"/>
      <c r="H393" s="39"/>
      <c r="I393" s="39" t="s">
        <v>203</v>
      </c>
      <c r="J393" s="40">
        <v>45059</v>
      </c>
      <c r="K393" s="39"/>
      <c r="L393" s="45"/>
      <c r="M393" s="39" t="s">
        <v>699</v>
      </c>
      <c r="N393" s="39" t="s">
        <v>741</v>
      </c>
      <c r="O393" s="39"/>
      <c r="P393" s="41"/>
      <c r="Q393" s="39" t="s">
        <v>752</v>
      </c>
      <c r="R393" s="22">
        <v>25.87</v>
      </c>
      <c r="S393" s="22"/>
      <c r="T393" s="22">
        <v>25.87</v>
      </c>
    </row>
    <row r="394" spans="1:20" ht="13.5" thickBot="1">
      <c r="A394" s="39"/>
      <c r="B394" s="39"/>
      <c r="C394" s="39"/>
      <c r="D394" s="39"/>
      <c r="E394" s="39"/>
      <c r="F394" s="39"/>
      <c r="G394" s="39"/>
      <c r="H394" s="39"/>
      <c r="I394" s="39" t="s">
        <v>202</v>
      </c>
      <c r="J394" s="40">
        <v>45115</v>
      </c>
      <c r="K394" s="39"/>
      <c r="L394" s="45"/>
      <c r="M394" s="39" t="s">
        <v>699</v>
      </c>
      <c r="N394" s="39"/>
      <c r="O394" s="39"/>
      <c r="P394" s="41"/>
      <c r="Q394" s="39" t="s">
        <v>315</v>
      </c>
      <c r="R394" s="31">
        <v>270</v>
      </c>
      <c r="S394" s="31"/>
      <c r="T394" s="31">
        <v>295.87</v>
      </c>
    </row>
    <row r="395" spans="1:20" ht="12.75">
      <c r="A395" s="39"/>
      <c r="B395" s="39"/>
      <c r="C395" s="39"/>
      <c r="D395" s="39"/>
      <c r="E395" s="39" t="s">
        <v>570</v>
      </c>
      <c r="F395" s="39"/>
      <c r="G395" s="39"/>
      <c r="H395" s="39"/>
      <c r="I395" s="39"/>
      <c r="J395" s="40"/>
      <c r="K395" s="39"/>
      <c r="L395" s="45"/>
      <c r="M395" s="39"/>
      <c r="N395" s="39"/>
      <c r="O395" s="39"/>
      <c r="P395" s="39"/>
      <c r="Q395" s="39"/>
      <c r="R395" s="22">
        <f>ROUND(SUM(R392:R394),5)</f>
        <v>295.87</v>
      </c>
      <c r="S395" s="22">
        <f>ROUND(SUM(S392:S394),5)</f>
        <v>0</v>
      </c>
      <c r="T395" s="22">
        <f>T394</f>
        <v>295.87</v>
      </c>
    </row>
    <row r="396" spans="1:20" ht="12.75">
      <c r="A396" s="16"/>
      <c r="B396" s="16"/>
      <c r="C396" s="16"/>
      <c r="D396" s="16"/>
      <c r="E396" s="16" t="s">
        <v>535</v>
      </c>
      <c r="F396" s="16"/>
      <c r="G396" s="16"/>
      <c r="H396" s="16"/>
      <c r="I396" s="16"/>
      <c r="J396" s="37"/>
      <c r="K396" s="16"/>
      <c r="L396" s="43"/>
      <c r="M396" s="16"/>
      <c r="N396" s="16"/>
      <c r="O396" s="16"/>
      <c r="P396" s="16"/>
      <c r="Q396" s="16"/>
      <c r="R396" s="38"/>
      <c r="S396" s="38"/>
      <c r="T396" s="38"/>
    </row>
    <row r="397" spans="1:20" ht="12.75">
      <c r="A397" s="16"/>
      <c r="B397" s="16"/>
      <c r="C397" s="16"/>
      <c r="D397" s="16"/>
      <c r="E397" s="16"/>
      <c r="F397" s="16" t="s">
        <v>536</v>
      </c>
      <c r="G397" s="16"/>
      <c r="H397" s="16"/>
      <c r="I397" s="16"/>
      <c r="J397" s="37"/>
      <c r="K397" s="16"/>
      <c r="L397" s="43"/>
      <c r="M397" s="16"/>
      <c r="N397" s="16"/>
      <c r="O397" s="16"/>
      <c r="P397" s="16"/>
      <c r="Q397" s="16"/>
      <c r="R397" s="38"/>
      <c r="S397" s="38"/>
      <c r="T397" s="38"/>
    </row>
    <row r="398" spans="8:20" ht="13.5" thickBot="1">
      <c r="H398" s="39"/>
      <c r="I398" s="39" t="s">
        <v>202</v>
      </c>
      <c r="J398" s="40">
        <v>45199</v>
      </c>
      <c r="K398" s="39" t="s">
        <v>649</v>
      </c>
      <c r="L398" s="45"/>
      <c r="M398" s="39" t="s">
        <v>700</v>
      </c>
      <c r="N398" s="39"/>
      <c r="O398" s="39" t="s">
        <v>266</v>
      </c>
      <c r="P398" s="41"/>
      <c r="Q398" s="39" t="s">
        <v>315</v>
      </c>
      <c r="R398" s="23">
        <v>75</v>
      </c>
      <c r="S398" s="23"/>
      <c r="T398" s="23">
        <v>75</v>
      </c>
    </row>
    <row r="399" spans="1:20" ht="13.5" thickBot="1">
      <c r="A399" s="39"/>
      <c r="B399" s="39"/>
      <c r="C399" s="39"/>
      <c r="D399" s="39"/>
      <c r="E399" s="39"/>
      <c r="F399" s="39" t="s">
        <v>571</v>
      </c>
      <c r="G399" s="39"/>
      <c r="H399" s="39"/>
      <c r="I399" s="39"/>
      <c r="J399" s="40"/>
      <c r="K399" s="39"/>
      <c r="L399" s="45"/>
      <c r="M399" s="39"/>
      <c r="N399" s="39"/>
      <c r="O399" s="39"/>
      <c r="P399" s="39"/>
      <c r="Q399" s="39"/>
      <c r="R399" s="32">
        <f>ROUND(SUM(R397:R398),5)</f>
        <v>75</v>
      </c>
      <c r="S399" s="32">
        <f>ROUND(SUM(S397:S398),5)</f>
        <v>0</v>
      </c>
      <c r="T399" s="32">
        <f>T398</f>
        <v>75</v>
      </c>
    </row>
    <row r="400" spans="1:20" ht="12.75">
      <c r="A400" s="39"/>
      <c r="B400" s="39"/>
      <c r="C400" s="39"/>
      <c r="D400" s="39"/>
      <c r="E400" s="39" t="s">
        <v>537</v>
      </c>
      <c r="F400" s="39"/>
      <c r="G400" s="39"/>
      <c r="H400" s="39"/>
      <c r="I400" s="39"/>
      <c r="J400" s="40"/>
      <c r="K400" s="39"/>
      <c r="L400" s="45"/>
      <c r="M400" s="39"/>
      <c r="N400" s="39"/>
      <c r="O400" s="39"/>
      <c r="P400" s="39"/>
      <c r="Q400" s="39"/>
      <c r="R400" s="22">
        <f>R399</f>
        <v>75</v>
      </c>
      <c r="S400" s="22">
        <f>S399</f>
        <v>0</v>
      </c>
      <c r="T400" s="22">
        <f>T399</f>
        <v>75</v>
      </c>
    </row>
    <row r="401" spans="1:20" ht="12.75">
      <c r="A401" s="16"/>
      <c r="B401" s="16"/>
      <c r="C401" s="16"/>
      <c r="D401" s="16"/>
      <c r="E401" s="16" t="s">
        <v>538</v>
      </c>
      <c r="F401" s="16"/>
      <c r="G401" s="16"/>
      <c r="H401" s="16"/>
      <c r="I401" s="16"/>
      <c r="J401" s="37"/>
      <c r="K401" s="16"/>
      <c r="L401" s="43"/>
      <c r="M401" s="16"/>
      <c r="N401" s="16"/>
      <c r="O401" s="16"/>
      <c r="P401" s="16"/>
      <c r="Q401" s="16"/>
      <c r="R401" s="38"/>
      <c r="S401" s="38"/>
      <c r="T401" s="38"/>
    </row>
    <row r="402" spans="1:20" ht="12.75">
      <c r="A402" s="16"/>
      <c r="B402" s="16"/>
      <c r="C402" s="16"/>
      <c r="D402" s="16"/>
      <c r="E402" s="16"/>
      <c r="F402" s="16" t="s">
        <v>539</v>
      </c>
      <c r="G402" s="16"/>
      <c r="H402" s="16"/>
      <c r="I402" s="16"/>
      <c r="J402" s="37"/>
      <c r="K402" s="16"/>
      <c r="L402" s="43"/>
      <c r="M402" s="16"/>
      <c r="N402" s="16"/>
      <c r="O402" s="16"/>
      <c r="P402" s="16"/>
      <c r="Q402" s="16"/>
      <c r="R402" s="38"/>
      <c r="S402" s="38"/>
      <c r="T402" s="38"/>
    </row>
    <row r="403" spans="1:20" ht="12.75">
      <c r="A403" s="39"/>
      <c r="B403" s="39"/>
      <c r="C403" s="39"/>
      <c r="D403" s="39"/>
      <c r="E403" s="39"/>
      <c r="F403" s="39"/>
      <c r="G403" s="39"/>
      <c r="H403" s="39"/>
      <c r="I403" s="39" t="s">
        <v>202</v>
      </c>
      <c r="J403" s="40">
        <v>44848</v>
      </c>
      <c r="K403" s="39"/>
      <c r="L403" s="45"/>
      <c r="M403" s="39" t="s">
        <v>459</v>
      </c>
      <c r="N403" s="39"/>
      <c r="O403" s="39" t="s">
        <v>266</v>
      </c>
      <c r="P403" s="41"/>
      <c r="Q403" s="39" t="s">
        <v>315</v>
      </c>
      <c r="R403" s="22">
        <v>137.5</v>
      </c>
      <c r="S403" s="22"/>
      <c r="T403" s="22">
        <v>137.5</v>
      </c>
    </row>
    <row r="404" spans="1:20" ht="12.75">
      <c r="A404" s="39"/>
      <c r="B404" s="39"/>
      <c r="C404" s="39"/>
      <c r="D404" s="39"/>
      <c r="E404" s="39"/>
      <c r="F404" s="39"/>
      <c r="G404" s="39"/>
      <c r="H404" s="39"/>
      <c r="I404" s="39" t="s">
        <v>202</v>
      </c>
      <c r="J404" s="40">
        <v>44879</v>
      </c>
      <c r="K404" s="39"/>
      <c r="L404" s="45"/>
      <c r="M404" s="39" t="s">
        <v>459</v>
      </c>
      <c r="N404" s="39"/>
      <c r="O404" s="39" t="s">
        <v>266</v>
      </c>
      <c r="P404" s="41"/>
      <c r="Q404" s="39" t="s">
        <v>315</v>
      </c>
      <c r="R404" s="22">
        <v>133.26</v>
      </c>
      <c r="S404" s="22"/>
      <c r="T404" s="22">
        <v>270.76</v>
      </c>
    </row>
    <row r="405" spans="1:20" ht="12.75">
      <c r="A405" s="39"/>
      <c r="B405" s="39"/>
      <c r="C405" s="39"/>
      <c r="D405" s="39"/>
      <c r="E405" s="39"/>
      <c r="F405" s="39"/>
      <c r="G405" s="39"/>
      <c r="H405" s="39"/>
      <c r="I405" s="39" t="s">
        <v>202</v>
      </c>
      <c r="J405" s="40">
        <v>44909</v>
      </c>
      <c r="K405" s="39"/>
      <c r="L405" s="45"/>
      <c r="M405" s="39" t="s">
        <v>459</v>
      </c>
      <c r="N405" s="39"/>
      <c r="O405" s="39" t="s">
        <v>266</v>
      </c>
      <c r="P405" s="41"/>
      <c r="Q405" s="39" t="s">
        <v>315</v>
      </c>
      <c r="R405" s="22">
        <v>143.33</v>
      </c>
      <c r="S405" s="22"/>
      <c r="T405" s="22">
        <v>414.09</v>
      </c>
    </row>
    <row r="406" spans="1:20" ht="12.75">
      <c r="A406" s="39"/>
      <c r="B406" s="39"/>
      <c r="C406" s="39"/>
      <c r="D406" s="39"/>
      <c r="E406" s="39"/>
      <c r="F406" s="39"/>
      <c r="G406" s="39"/>
      <c r="H406" s="39"/>
      <c r="I406" s="39" t="s">
        <v>202</v>
      </c>
      <c r="J406" s="40">
        <v>44940</v>
      </c>
      <c r="K406" s="39"/>
      <c r="L406" s="45"/>
      <c r="M406" s="39" t="s">
        <v>459</v>
      </c>
      <c r="N406" s="39"/>
      <c r="O406" s="39" t="s">
        <v>266</v>
      </c>
      <c r="P406" s="41"/>
      <c r="Q406" s="39" t="s">
        <v>315</v>
      </c>
      <c r="R406" s="22">
        <v>156.22</v>
      </c>
      <c r="S406" s="22"/>
      <c r="T406" s="22">
        <v>570.31</v>
      </c>
    </row>
    <row r="407" spans="1:20" ht="12.75">
      <c r="A407" s="39"/>
      <c r="B407" s="39"/>
      <c r="C407" s="39"/>
      <c r="D407" s="39"/>
      <c r="E407" s="39"/>
      <c r="F407" s="39"/>
      <c r="G407" s="39"/>
      <c r="H407" s="39"/>
      <c r="I407" s="39" t="s">
        <v>202</v>
      </c>
      <c r="J407" s="40">
        <v>44971</v>
      </c>
      <c r="K407" s="39"/>
      <c r="L407" s="45"/>
      <c r="M407" s="39" t="s">
        <v>459</v>
      </c>
      <c r="N407" s="39"/>
      <c r="O407" s="39" t="s">
        <v>266</v>
      </c>
      <c r="P407" s="41"/>
      <c r="Q407" s="39" t="s">
        <v>315</v>
      </c>
      <c r="R407" s="22">
        <v>122.51</v>
      </c>
      <c r="S407" s="22"/>
      <c r="T407" s="22">
        <v>692.82</v>
      </c>
    </row>
    <row r="408" spans="1:20" ht="12.75">
      <c r="A408" s="39"/>
      <c r="B408" s="39"/>
      <c r="C408" s="39"/>
      <c r="D408" s="39"/>
      <c r="E408" s="39"/>
      <c r="F408" s="39"/>
      <c r="G408" s="39"/>
      <c r="H408" s="39"/>
      <c r="I408" s="39" t="s">
        <v>202</v>
      </c>
      <c r="J408" s="40">
        <v>44999</v>
      </c>
      <c r="K408" s="39"/>
      <c r="L408" s="45"/>
      <c r="M408" s="39" t="s">
        <v>459</v>
      </c>
      <c r="N408" s="39"/>
      <c r="O408" s="39" t="s">
        <v>266</v>
      </c>
      <c r="P408" s="41"/>
      <c r="Q408" s="39" t="s">
        <v>315</v>
      </c>
      <c r="R408" s="22">
        <v>113.89</v>
      </c>
      <c r="S408" s="22"/>
      <c r="T408" s="22">
        <v>806.71</v>
      </c>
    </row>
    <row r="409" spans="1:20" ht="12.75">
      <c r="A409" s="39"/>
      <c r="B409" s="39"/>
      <c r="C409" s="39"/>
      <c r="D409" s="39"/>
      <c r="E409" s="39"/>
      <c r="F409" s="39"/>
      <c r="G409" s="39"/>
      <c r="H409" s="39"/>
      <c r="I409" s="39" t="s">
        <v>202</v>
      </c>
      <c r="J409" s="40">
        <v>45030</v>
      </c>
      <c r="K409" s="39"/>
      <c r="L409" s="45"/>
      <c r="M409" s="39" t="s">
        <v>459</v>
      </c>
      <c r="N409" s="39"/>
      <c r="O409" s="39" t="s">
        <v>266</v>
      </c>
      <c r="P409" s="41"/>
      <c r="Q409" s="39" t="s">
        <v>315</v>
      </c>
      <c r="R409" s="22">
        <v>118.5</v>
      </c>
      <c r="S409" s="22"/>
      <c r="T409" s="22">
        <v>925.21</v>
      </c>
    </row>
    <row r="410" spans="1:20" ht="12.75">
      <c r="A410" s="39"/>
      <c r="B410" s="39"/>
      <c r="C410" s="39"/>
      <c r="D410" s="39"/>
      <c r="E410" s="39"/>
      <c r="F410" s="39"/>
      <c r="G410" s="39"/>
      <c r="H410" s="39"/>
      <c r="I410" s="39" t="s">
        <v>202</v>
      </c>
      <c r="J410" s="40">
        <v>45060</v>
      </c>
      <c r="K410" s="39"/>
      <c r="L410" s="45"/>
      <c r="M410" s="39" t="s">
        <v>459</v>
      </c>
      <c r="N410" s="39"/>
      <c r="O410" s="39" t="s">
        <v>266</v>
      </c>
      <c r="P410" s="41"/>
      <c r="Q410" s="39" t="s">
        <v>315</v>
      </c>
      <c r="R410" s="22">
        <v>121.46</v>
      </c>
      <c r="S410" s="22"/>
      <c r="T410" s="22">
        <v>1046.67</v>
      </c>
    </row>
    <row r="411" spans="1:20" ht="12.75">
      <c r="A411" s="39"/>
      <c r="B411" s="39"/>
      <c r="C411" s="39"/>
      <c r="D411" s="39"/>
      <c r="E411" s="39"/>
      <c r="F411" s="39"/>
      <c r="G411" s="39"/>
      <c r="H411" s="39"/>
      <c r="I411" s="39" t="s">
        <v>202</v>
      </c>
      <c r="J411" s="40">
        <v>45091</v>
      </c>
      <c r="K411" s="39" t="s">
        <v>650</v>
      </c>
      <c r="L411" s="45"/>
      <c r="M411" s="39" t="s">
        <v>459</v>
      </c>
      <c r="N411" s="39"/>
      <c r="O411" s="39" t="s">
        <v>266</v>
      </c>
      <c r="P411" s="41"/>
      <c r="Q411" s="39" t="s">
        <v>315</v>
      </c>
      <c r="R411" s="22">
        <v>125.66</v>
      </c>
      <c r="S411" s="22"/>
      <c r="T411" s="22">
        <v>1172.33</v>
      </c>
    </row>
    <row r="412" spans="1:20" ht="12.75">
      <c r="A412" s="39"/>
      <c r="B412" s="39"/>
      <c r="C412" s="39"/>
      <c r="D412" s="39"/>
      <c r="E412" s="39"/>
      <c r="F412" s="39"/>
      <c r="G412" s="39"/>
      <c r="H412" s="39"/>
      <c r="I412" s="39" t="s">
        <v>202</v>
      </c>
      <c r="J412" s="40">
        <v>45121</v>
      </c>
      <c r="K412" s="39"/>
      <c r="L412" s="45"/>
      <c r="M412" s="39" t="s">
        <v>459</v>
      </c>
      <c r="N412" s="39"/>
      <c r="O412" s="39" t="s">
        <v>266</v>
      </c>
      <c r="P412" s="41"/>
      <c r="Q412" s="39" t="s">
        <v>315</v>
      </c>
      <c r="R412" s="22">
        <v>141.15</v>
      </c>
      <c r="S412" s="22"/>
      <c r="T412" s="22">
        <v>1313.48</v>
      </c>
    </row>
    <row r="413" spans="1:20" ht="12.75">
      <c r="A413" s="39"/>
      <c r="B413" s="39"/>
      <c r="C413" s="39"/>
      <c r="D413" s="39"/>
      <c r="E413" s="39"/>
      <c r="F413" s="39"/>
      <c r="G413" s="39"/>
      <c r="H413" s="39"/>
      <c r="I413" s="39" t="s">
        <v>202</v>
      </c>
      <c r="J413" s="40">
        <v>45152</v>
      </c>
      <c r="K413" s="39"/>
      <c r="L413" s="45"/>
      <c r="M413" s="39" t="s">
        <v>459</v>
      </c>
      <c r="N413" s="39"/>
      <c r="O413" s="39" t="s">
        <v>266</v>
      </c>
      <c r="P413" s="41"/>
      <c r="Q413" s="39" t="s">
        <v>315</v>
      </c>
      <c r="R413" s="22">
        <v>158.74</v>
      </c>
      <c r="S413" s="22"/>
      <c r="T413" s="22">
        <v>1472.22</v>
      </c>
    </row>
    <row r="414" spans="1:20" ht="13.5" thickBot="1">
      <c r="A414" s="39"/>
      <c r="B414" s="39"/>
      <c r="C414" s="39"/>
      <c r="D414" s="39"/>
      <c r="E414" s="39"/>
      <c r="F414" s="39"/>
      <c r="G414" s="39"/>
      <c r="H414" s="39"/>
      <c r="I414" s="39" t="s">
        <v>202</v>
      </c>
      <c r="J414" s="40">
        <v>45183</v>
      </c>
      <c r="K414" s="39"/>
      <c r="L414" s="45"/>
      <c r="M414" s="39" t="s">
        <v>459</v>
      </c>
      <c r="N414" s="39"/>
      <c r="O414" s="39" t="s">
        <v>266</v>
      </c>
      <c r="P414" s="41"/>
      <c r="Q414" s="39" t="s">
        <v>315</v>
      </c>
      <c r="R414" s="31">
        <v>132.4</v>
      </c>
      <c r="S414" s="31"/>
      <c r="T414" s="31">
        <v>1604.62</v>
      </c>
    </row>
    <row r="415" spans="1:20" ht="12.75">
      <c r="A415" s="39"/>
      <c r="B415" s="39"/>
      <c r="C415" s="39"/>
      <c r="D415" s="39"/>
      <c r="E415" s="39"/>
      <c r="F415" s="39" t="s">
        <v>572</v>
      </c>
      <c r="G415" s="39"/>
      <c r="H415" s="39"/>
      <c r="I415" s="39"/>
      <c r="J415" s="40"/>
      <c r="K415" s="39"/>
      <c r="L415" s="45"/>
      <c r="M415" s="39"/>
      <c r="N415" s="39"/>
      <c r="O415" s="39"/>
      <c r="P415" s="39"/>
      <c r="Q415" s="39"/>
      <c r="R415" s="22">
        <f>ROUND(SUM(R402:R414),5)</f>
        <v>1604.62</v>
      </c>
      <c r="S415" s="22">
        <f>ROUND(SUM(S402:S414),5)</f>
        <v>0</v>
      </c>
      <c r="T415" s="22">
        <f>T414</f>
        <v>1604.62</v>
      </c>
    </row>
    <row r="416" spans="1:20" ht="12.75">
      <c r="A416" s="16"/>
      <c r="B416" s="16"/>
      <c r="C416" s="16"/>
      <c r="D416" s="16"/>
      <c r="E416" s="16"/>
      <c r="F416" s="16" t="s">
        <v>540</v>
      </c>
      <c r="G416" s="16"/>
      <c r="H416" s="16"/>
      <c r="I416" s="16"/>
      <c r="J416" s="37"/>
      <c r="K416" s="16"/>
      <c r="L416" s="43"/>
      <c r="M416" s="16"/>
      <c r="N416" s="16"/>
      <c r="O416" s="16"/>
      <c r="P416" s="16"/>
      <c r="Q416" s="16"/>
      <c r="R416" s="38"/>
      <c r="S416" s="38"/>
      <c r="T416" s="38"/>
    </row>
    <row r="417" spans="1:20" ht="12.75">
      <c r="A417" s="39"/>
      <c r="B417" s="39"/>
      <c r="C417" s="39"/>
      <c r="D417" s="39"/>
      <c r="E417" s="39"/>
      <c r="F417" s="39"/>
      <c r="G417" s="39"/>
      <c r="H417" s="39"/>
      <c r="I417" s="39" t="s">
        <v>202</v>
      </c>
      <c r="J417" s="40">
        <v>44855</v>
      </c>
      <c r="K417" s="39" t="s">
        <v>651</v>
      </c>
      <c r="L417" s="45"/>
      <c r="M417" s="39" t="s">
        <v>472</v>
      </c>
      <c r="N417" s="39" t="s">
        <v>742</v>
      </c>
      <c r="O417" s="39" t="s">
        <v>266</v>
      </c>
      <c r="P417" s="41"/>
      <c r="Q417" s="39" t="s">
        <v>315</v>
      </c>
      <c r="R417" s="22">
        <v>45</v>
      </c>
      <c r="S417" s="22"/>
      <c r="T417" s="22">
        <v>45</v>
      </c>
    </row>
    <row r="418" spans="1:20" ht="12.75">
      <c r="A418" s="39"/>
      <c r="B418" s="39"/>
      <c r="C418" s="39"/>
      <c r="D418" s="39"/>
      <c r="E418" s="39"/>
      <c r="F418" s="39"/>
      <c r="G418" s="39"/>
      <c r="H418" s="39"/>
      <c r="I418" s="39" t="s">
        <v>202</v>
      </c>
      <c r="J418" s="40">
        <v>44880</v>
      </c>
      <c r="K418" s="39" t="s">
        <v>652</v>
      </c>
      <c r="L418" s="45"/>
      <c r="M418" s="39" t="s">
        <v>472</v>
      </c>
      <c r="N418" s="39" t="s">
        <v>742</v>
      </c>
      <c r="O418" s="39" t="s">
        <v>266</v>
      </c>
      <c r="P418" s="41"/>
      <c r="Q418" s="39" t="s">
        <v>315</v>
      </c>
      <c r="R418" s="22">
        <v>51.6</v>
      </c>
      <c r="S418" s="22"/>
      <c r="T418" s="22">
        <v>96.6</v>
      </c>
    </row>
    <row r="419" spans="1:20" ht="12.75">
      <c r="A419" s="39"/>
      <c r="B419" s="39"/>
      <c r="C419" s="39"/>
      <c r="D419" s="39"/>
      <c r="E419" s="39"/>
      <c r="F419" s="39"/>
      <c r="G419" s="39"/>
      <c r="H419" s="39"/>
      <c r="I419" s="39" t="s">
        <v>202</v>
      </c>
      <c r="J419" s="40">
        <v>44910</v>
      </c>
      <c r="K419" s="39" t="s">
        <v>653</v>
      </c>
      <c r="L419" s="45"/>
      <c r="M419" s="39" t="s">
        <v>472</v>
      </c>
      <c r="N419" s="39" t="s">
        <v>742</v>
      </c>
      <c r="O419" s="39" t="s">
        <v>266</v>
      </c>
      <c r="P419" s="41"/>
      <c r="Q419" s="39" t="s">
        <v>315</v>
      </c>
      <c r="R419" s="22">
        <v>74.16</v>
      </c>
      <c r="S419" s="22"/>
      <c r="T419" s="22">
        <v>170.76</v>
      </c>
    </row>
    <row r="420" spans="1:20" ht="12.75">
      <c r="A420" s="39"/>
      <c r="B420" s="39"/>
      <c r="C420" s="39"/>
      <c r="D420" s="39"/>
      <c r="E420" s="39"/>
      <c r="F420" s="39"/>
      <c r="G420" s="39"/>
      <c r="H420" s="39"/>
      <c r="I420" s="39" t="s">
        <v>202</v>
      </c>
      <c r="J420" s="40">
        <v>44941</v>
      </c>
      <c r="K420" s="39" t="s">
        <v>654</v>
      </c>
      <c r="L420" s="45"/>
      <c r="M420" s="39" t="s">
        <v>472</v>
      </c>
      <c r="N420" s="39" t="s">
        <v>742</v>
      </c>
      <c r="O420" s="39" t="s">
        <v>266</v>
      </c>
      <c r="P420" s="41"/>
      <c r="Q420" s="39" t="s">
        <v>315</v>
      </c>
      <c r="R420" s="22">
        <v>66.56</v>
      </c>
      <c r="S420" s="22"/>
      <c r="T420" s="22">
        <v>237.32</v>
      </c>
    </row>
    <row r="421" spans="1:20" ht="12.75">
      <c r="A421" s="39"/>
      <c r="B421" s="39"/>
      <c r="C421" s="39"/>
      <c r="D421" s="39"/>
      <c r="E421" s="39"/>
      <c r="F421" s="39"/>
      <c r="G421" s="39"/>
      <c r="H421" s="39"/>
      <c r="I421" s="39" t="s">
        <v>202</v>
      </c>
      <c r="J421" s="40">
        <v>44972</v>
      </c>
      <c r="K421" s="39" t="s">
        <v>655</v>
      </c>
      <c r="L421" s="45"/>
      <c r="M421" s="39" t="s">
        <v>472</v>
      </c>
      <c r="N421" s="39" t="s">
        <v>742</v>
      </c>
      <c r="O421" s="39" t="s">
        <v>266</v>
      </c>
      <c r="P421" s="41"/>
      <c r="Q421" s="39" t="s">
        <v>315</v>
      </c>
      <c r="R421" s="22">
        <v>52.48</v>
      </c>
      <c r="S421" s="22"/>
      <c r="T421" s="22">
        <v>289.8</v>
      </c>
    </row>
    <row r="422" spans="1:20" ht="12.75">
      <c r="A422" s="39"/>
      <c r="B422" s="39"/>
      <c r="C422" s="39"/>
      <c r="D422" s="39"/>
      <c r="E422" s="39"/>
      <c r="F422" s="39"/>
      <c r="G422" s="39"/>
      <c r="H422" s="39"/>
      <c r="I422" s="39" t="s">
        <v>202</v>
      </c>
      <c r="J422" s="40">
        <v>45000</v>
      </c>
      <c r="K422" s="39" t="s">
        <v>656</v>
      </c>
      <c r="L422" s="45"/>
      <c r="M422" s="39" t="s">
        <v>472</v>
      </c>
      <c r="N422" s="39" t="s">
        <v>742</v>
      </c>
      <c r="O422" s="39" t="s">
        <v>266</v>
      </c>
      <c r="P422" s="41"/>
      <c r="Q422" s="39" t="s">
        <v>315</v>
      </c>
      <c r="R422" s="22">
        <v>72.74</v>
      </c>
      <c r="S422" s="22"/>
      <c r="T422" s="22">
        <v>362.54</v>
      </c>
    </row>
    <row r="423" spans="1:20" ht="12.75">
      <c r="A423" s="39"/>
      <c r="B423" s="39"/>
      <c r="C423" s="39"/>
      <c r="D423" s="39"/>
      <c r="E423" s="39"/>
      <c r="F423" s="39"/>
      <c r="G423" s="39"/>
      <c r="H423" s="39"/>
      <c r="I423" s="39" t="s">
        <v>202</v>
      </c>
      <c r="J423" s="40">
        <v>45031</v>
      </c>
      <c r="K423" s="39" t="s">
        <v>657</v>
      </c>
      <c r="L423" s="45"/>
      <c r="M423" s="39" t="s">
        <v>472</v>
      </c>
      <c r="N423" s="39" t="s">
        <v>742</v>
      </c>
      <c r="O423" s="39" t="s">
        <v>266</v>
      </c>
      <c r="P423" s="41"/>
      <c r="Q423" s="39" t="s">
        <v>315</v>
      </c>
      <c r="R423" s="22">
        <v>81.09</v>
      </c>
      <c r="S423" s="22"/>
      <c r="T423" s="22">
        <v>443.63</v>
      </c>
    </row>
    <row r="424" spans="1:20" ht="12.75">
      <c r="A424" s="39"/>
      <c r="B424" s="39"/>
      <c r="C424" s="39"/>
      <c r="D424" s="39"/>
      <c r="E424" s="39"/>
      <c r="F424" s="39"/>
      <c r="G424" s="39"/>
      <c r="H424" s="39"/>
      <c r="I424" s="39" t="s">
        <v>202</v>
      </c>
      <c r="J424" s="40">
        <v>45061</v>
      </c>
      <c r="K424" s="39" t="s">
        <v>658</v>
      </c>
      <c r="L424" s="45"/>
      <c r="M424" s="39" t="s">
        <v>472</v>
      </c>
      <c r="N424" s="39" t="s">
        <v>742</v>
      </c>
      <c r="O424" s="39" t="s">
        <v>266</v>
      </c>
      <c r="P424" s="41"/>
      <c r="Q424" s="39" t="s">
        <v>315</v>
      </c>
      <c r="R424" s="22">
        <v>67.55</v>
      </c>
      <c r="S424" s="22"/>
      <c r="T424" s="22">
        <v>511.18</v>
      </c>
    </row>
    <row r="425" spans="1:20" ht="12.75">
      <c r="A425" s="39"/>
      <c r="B425" s="39"/>
      <c r="C425" s="39"/>
      <c r="D425" s="39"/>
      <c r="E425" s="39"/>
      <c r="F425" s="39"/>
      <c r="G425" s="39"/>
      <c r="H425" s="39"/>
      <c r="I425" s="39" t="s">
        <v>202</v>
      </c>
      <c r="J425" s="40">
        <v>45092</v>
      </c>
      <c r="K425" s="39" t="s">
        <v>650</v>
      </c>
      <c r="L425" s="45"/>
      <c r="M425" s="39" t="s">
        <v>472</v>
      </c>
      <c r="N425" s="39" t="s">
        <v>742</v>
      </c>
      <c r="O425" s="39" t="s">
        <v>266</v>
      </c>
      <c r="P425" s="41"/>
      <c r="Q425" s="39" t="s">
        <v>315</v>
      </c>
      <c r="R425" s="22">
        <v>59.48</v>
      </c>
      <c r="S425" s="22"/>
      <c r="T425" s="22">
        <v>570.66</v>
      </c>
    </row>
    <row r="426" spans="1:20" ht="12.75">
      <c r="A426" s="39"/>
      <c r="B426" s="39"/>
      <c r="C426" s="39"/>
      <c r="D426" s="39"/>
      <c r="E426" s="39"/>
      <c r="F426" s="39"/>
      <c r="G426" s="39"/>
      <c r="H426" s="39"/>
      <c r="I426" s="39" t="s">
        <v>202</v>
      </c>
      <c r="J426" s="40">
        <v>45122</v>
      </c>
      <c r="K426" s="39" t="s">
        <v>659</v>
      </c>
      <c r="L426" s="45"/>
      <c r="M426" s="39" t="s">
        <v>472</v>
      </c>
      <c r="N426" s="39" t="s">
        <v>742</v>
      </c>
      <c r="O426" s="39" t="s">
        <v>266</v>
      </c>
      <c r="P426" s="41"/>
      <c r="Q426" s="39" t="s">
        <v>315</v>
      </c>
      <c r="R426" s="22">
        <v>45</v>
      </c>
      <c r="S426" s="22"/>
      <c r="T426" s="22">
        <v>615.66</v>
      </c>
    </row>
    <row r="427" spans="1:20" ht="12.75">
      <c r="A427" s="39"/>
      <c r="B427" s="39"/>
      <c r="C427" s="39"/>
      <c r="D427" s="39"/>
      <c r="E427" s="39"/>
      <c r="F427" s="39"/>
      <c r="G427" s="39"/>
      <c r="H427" s="39"/>
      <c r="I427" s="39" t="s">
        <v>202</v>
      </c>
      <c r="J427" s="40">
        <v>45153</v>
      </c>
      <c r="K427" s="39" t="s">
        <v>660</v>
      </c>
      <c r="L427" s="45"/>
      <c r="M427" s="39" t="s">
        <v>472</v>
      </c>
      <c r="N427" s="39" t="s">
        <v>742</v>
      </c>
      <c r="O427" s="39" t="s">
        <v>266</v>
      </c>
      <c r="P427" s="41"/>
      <c r="Q427" s="39" t="s">
        <v>315</v>
      </c>
      <c r="R427" s="22">
        <v>45</v>
      </c>
      <c r="S427" s="22"/>
      <c r="T427" s="22">
        <v>660.66</v>
      </c>
    </row>
    <row r="428" spans="1:20" ht="13.5" thickBot="1">
      <c r="A428" s="39"/>
      <c r="B428" s="39"/>
      <c r="C428" s="39"/>
      <c r="D428" s="39"/>
      <c r="E428" s="39"/>
      <c r="F428" s="39"/>
      <c r="G428" s="39"/>
      <c r="H428" s="39"/>
      <c r="I428" s="39" t="s">
        <v>202</v>
      </c>
      <c r="J428" s="40">
        <v>45184</v>
      </c>
      <c r="K428" s="39" t="s">
        <v>661</v>
      </c>
      <c r="L428" s="45"/>
      <c r="M428" s="39" t="s">
        <v>472</v>
      </c>
      <c r="N428" s="39" t="s">
        <v>742</v>
      </c>
      <c r="O428" s="39" t="s">
        <v>266</v>
      </c>
      <c r="P428" s="41"/>
      <c r="Q428" s="39" t="s">
        <v>315</v>
      </c>
      <c r="R428" s="31">
        <v>45</v>
      </c>
      <c r="S428" s="31"/>
      <c r="T428" s="31">
        <v>705.66</v>
      </c>
    </row>
    <row r="429" spans="1:20" ht="12.75">
      <c r="A429" s="39"/>
      <c r="B429" s="39"/>
      <c r="C429" s="39"/>
      <c r="D429" s="39"/>
      <c r="E429" s="39"/>
      <c r="F429" s="39" t="s">
        <v>573</v>
      </c>
      <c r="G429" s="39"/>
      <c r="H429" s="39"/>
      <c r="I429" s="39"/>
      <c r="J429" s="40"/>
      <c r="K429" s="39"/>
      <c r="L429" s="45"/>
      <c r="M429" s="39"/>
      <c r="N429" s="39"/>
      <c r="O429" s="39"/>
      <c r="P429" s="39"/>
      <c r="Q429" s="39"/>
      <c r="R429" s="22">
        <f>ROUND(SUM(R416:R428),5)</f>
        <v>705.66</v>
      </c>
      <c r="S429" s="22">
        <f>ROUND(SUM(S416:S428),5)</f>
        <v>0</v>
      </c>
      <c r="T429" s="22">
        <f>T428</f>
        <v>705.66</v>
      </c>
    </row>
    <row r="430" spans="1:20" ht="12.75">
      <c r="A430" s="16"/>
      <c r="B430" s="16"/>
      <c r="C430" s="16"/>
      <c r="D430" s="16"/>
      <c r="E430" s="16"/>
      <c r="F430" s="16" t="s">
        <v>541</v>
      </c>
      <c r="G430" s="16"/>
      <c r="H430" s="16"/>
      <c r="I430" s="16"/>
      <c r="J430" s="37"/>
      <c r="K430" s="16"/>
      <c r="L430" s="43"/>
      <c r="M430" s="16"/>
      <c r="N430" s="16"/>
      <c r="O430" s="16"/>
      <c r="P430" s="16"/>
      <c r="Q430" s="16"/>
      <c r="R430" s="38"/>
      <c r="S430" s="38"/>
      <c r="T430" s="38"/>
    </row>
    <row r="431" spans="1:20" ht="12.75">
      <c r="A431" s="39"/>
      <c r="B431" s="39"/>
      <c r="C431" s="39"/>
      <c r="D431" s="39"/>
      <c r="E431" s="39"/>
      <c r="F431" s="39"/>
      <c r="G431" s="39"/>
      <c r="H431" s="39"/>
      <c r="I431" s="39" t="s">
        <v>202</v>
      </c>
      <c r="J431" s="40">
        <v>44838</v>
      </c>
      <c r="K431" s="39" t="s">
        <v>651</v>
      </c>
      <c r="L431" s="45"/>
      <c r="M431" s="39" t="s">
        <v>464</v>
      </c>
      <c r="N431" s="39" t="s">
        <v>743</v>
      </c>
      <c r="O431" s="39" t="s">
        <v>266</v>
      </c>
      <c r="P431" s="41"/>
      <c r="Q431" s="39" t="s">
        <v>315</v>
      </c>
      <c r="R431" s="22">
        <v>25.32</v>
      </c>
      <c r="S431" s="22"/>
      <c r="T431" s="22">
        <v>25.32</v>
      </c>
    </row>
    <row r="432" spans="1:20" ht="12.75">
      <c r="A432" s="39"/>
      <c r="B432" s="39"/>
      <c r="C432" s="39"/>
      <c r="D432" s="39"/>
      <c r="E432" s="39"/>
      <c r="F432" s="39"/>
      <c r="G432" s="39"/>
      <c r="H432" s="39"/>
      <c r="I432" s="39" t="s">
        <v>202</v>
      </c>
      <c r="J432" s="40">
        <v>44869</v>
      </c>
      <c r="K432" s="39" t="s">
        <v>652</v>
      </c>
      <c r="L432" s="45"/>
      <c r="M432" s="39" t="s">
        <v>464</v>
      </c>
      <c r="N432" s="39" t="s">
        <v>743</v>
      </c>
      <c r="O432" s="39" t="s">
        <v>266</v>
      </c>
      <c r="P432" s="41"/>
      <c r="Q432" s="39" t="s">
        <v>315</v>
      </c>
      <c r="R432" s="22">
        <v>22.16</v>
      </c>
      <c r="S432" s="22"/>
      <c r="T432" s="22">
        <v>47.48</v>
      </c>
    </row>
    <row r="433" spans="1:20" ht="12.75">
      <c r="A433" s="39"/>
      <c r="B433" s="39"/>
      <c r="C433" s="39"/>
      <c r="D433" s="39"/>
      <c r="E433" s="39"/>
      <c r="F433" s="39"/>
      <c r="G433" s="39"/>
      <c r="H433" s="39"/>
      <c r="I433" s="39" t="s">
        <v>202</v>
      </c>
      <c r="J433" s="40">
        <v>44899</v>
      </c>
      <c r="K433" s="39" t="s">
        <v>653</v>
      </c>
      <c r="L433" s="45"/>
      <c r="M433" s="39" t="s">
        <v>464</v>
      </c>
      <c r="N433" s="39" t="s">
        <v>743</v>
      </c>
      <c r="O433" s="39" t="s">
        <v>266</v>
      </c>
      <c r="P433" s="41"/>
      <c r="Q433" s="39" t="s">
        <v>315</v>
      </c>
      <c r="R433" s="22">
        <v>24.07</v>
      </c>
      <c r="S433" s="22"/>
      <c r="T433" s="22">
        <v>71.55</v>
      </c>
    </row>
    <row r="434" spans="1:20" ht="12.75">
      <c r="A434" s="39"/>
      <c r="B434" s="39"/>
      <c r="C434" s="39"/>
      <c r="D434" s="39"/>
      <c r="E434" s="39"/>
      <c r="F434" s="39"/>
      <c r="G434" s="39"/>
      <c r="H434" s="39"/>
      <c r="I434" s="39" t="s">
        <v>202</v>
      </c>
      <c r="J434" s="40">
        <v>44930</v>
      </c>
      <c r="K434" s="39" t="s">
        <v>654</v>
      </c>
      <c r="L434" s="45"/>
      <c r="M434" s="39" t="s">
        <v>464</v>
      </c>
      <c r="N434" s="39" t="s">
        <v>743</v>
      </c>
      <c r="O434" s="39" t="s">
        <v>266</v>
      </c>
      <c r="P434" s="41"/>
      <c r="Q434" s="39" t="s">
        <v>315</v>
      </c>
      <c r="R434" s="22">
        <v>26.89</v>
      </c>
      <c r="S434" s="22"/>
      <c r="T434" s="22">
        <v>98.44</v>
      </c>
    </row>
    <row r="435" spans="1:20" ht="12.75">
      <c r="A435" s="39"/>
      <c r="B435" s="39"/>
      <c r="C435" s="39"/>
      <c r="D435" s="39"/>
      <c r="E435" s="39"/>
      <c r="F435" s="39"/>
      <c r="G435" s="39"/>
      <c r="H435" s="39"/>
      <c r="I435" s="39" t="s">
        <v>202</v>
      </c>
      <c r="J435" s="40">
        <v>44961</v>
      </c>
      <c r="K435" s="39" t="s">
        <v>655</v>
      </c>
      <c r="L435" s="45"/>
      <c r="M435" s="39" t="s">
        <v>464</v>
      </c>
      <c r="N435" s="39" t="s">
        <v>743</v>
      </c>
      <c r="O435" s="39" t="s">
        <v>266</v>
      </c>
      <c r="P435" s="41"/>
      <c r="Q435" s="39" t="s">
        <v>315</v>
      </c>
      <c r="R435" s="22">
        <v>27.8</v>
      </c>
      <c r="S435" s="22"/>
      <c r="T435" s="22">
        <v>126.24</v>
      </c>
    </row>
    <row r="436" spans="1:20" ht="12.75">
      <c r="A436" s="39"/>
      <c r="B436" s="39"/>
      <c r="C436" s="39"/>
      <c r="D436" s="39"/>
      <c r="E436" s="39"/>
      <c r="F436" s="39"/>
      <c r="G436" s="39"/>
      <c r="H436" s="39"/>
      <c r="I436" s="39" t="s">
        <v>202</v>
      </c>
      <c r="J436" s="40">
        <v>44989</v>
      </c>
      <c r="K436" s="39" t="s">
        <v>656</v>
      </c>
      <c r="L436" s="45"/>
      <c r="M436" s="39" t="s">
        <v>464</v>
      </c>
      <c r="N436" s="39" t="s">
        <v>743</v>
      </c>
      <c r="O436" s="39" t="s">
        <v>266</v>
      </c>
      <c r="P436" s="41"/>
      <c r="Q436" s="39" t="s">
        <v>315</v>
      </c>
      <c r="R436" s="22">
        <v>29.78</v>
      </c>
      <c r="S436" s="22"/>
      <c r="T436" s="22">
        <v>156.02</v>
      </c>
    </row>
    <row r="437" spans="1:20" ht="12.75">
      <c r="A437" s="39"/>
      <c r="B437" s="39"/>
      <c r="C437" s="39"/>
      <c r="D437" s="39"/>
      <c r="E437" s="39"/>
      <c r="F437" s="39"/>
      <c r="G437" s="39"/>
      <c r="H437" s="39"/>
      <c r="I437" s="39" t="s">
        <v>202</v>
      </c>
      <c r="J437" s="40">
        <v>45020</v>
      </c>
      <c r="K437" s="39" t="s">
        <v>657</v>
      </c>
      <c r="L437" s="45"/>
      <c r="M437" s="39" t="s">
        <v>464</v>
      </c>
      <c r="N437" s="39" t="s">
        <v>743</v>
      </c>
      <c r="O437" s="39" t="s">
        <v>266</v>
      </c>
      <c r="P437" s="41"/>
      <c r="Q437" s="39" t="s">
        <v>315</v>
      </c>
      <c r="R437" s="22">
        <v>33.56</v>
      </c>
      <c r="S437" s="22"/>
      <c r="T437" s="22">
        <v>189.58</v>
      </c>
    </row>
    <row r="438" spans="1:20" ht="12.75">
      <c r="A438" s="39"/>
      <c r="B438" s="39"/>
      <c r="C438" s="39"/>
      <c r="D438" s="39"/>
      <c r="E438" s="39"/>
      <c r="F438" s="39"/>
      <c r="G438" s="39"/>
      <c r="H438" s="39"/>
      <c r="I438" s="39" t="s">
        <v>202</v>
      </c>
      <c r="J438" s="40">
        <v>45050</v>
      </c>
      <c r="K438" s="39" t="s">
        <v>658</v>
      </c>
      <c r="L438" s="45"/>
      <c r="M438" s="39" t="s">
        <v>464</v>
      </c>
      <c r="N438" s="39" t="s">
        <v>743</v>
      </c>
      <c r="O438" s="39" t="s">
        <v>266</v>
      </c>
      <c r="P438" s="41"/>
      <c r="Q438" s="39" t="s">
        <v>315</v>
      </c>
      <c r="R438" s="22">
        <v>38.75</v>
      </c>
      <c r="S438" s="22"/>
      <c r="T438" s="22">
        <v>228.33</v>
      </c>
    </row>
    <row r="439" spans="1:20" ht="12.75">
      <c r="A439" s="39"/>
      <c r="B439" s="39"/>
      <c r="C439" s="39"/>
      <c r="D439" s="39"/>
      <c r="E439" s="39"/>
      <c r="F439" s="39"/>
      <c r="G439" s="39"/>
      <c r="H439" s="39"/>
      <c r="I439" s="39" t="s">
        <v>202</v>
      </c>
      <c r="J439" s="40">
        <v>45081</v>
      </c>
      <c r="K439" s="39" t="s">
        <v>650</v>
      </c>
      <c r="L439" s="45"/>
      <c r="M439" s="39" t="s">
        <v>464</v>
      </c>
      <c r="N439" s="39" t="s">
        <v>743</v>
      </c>
      <c r="O439" s="39" t="s">
        <v>266</v>
      </c>
      <c r="P439" s="41"/>
      <c r="Q439" s="39" t="s">
        <v>315</v>
      </c>
      <c r="R439" s="22">
        <v>44.12</v>
      </c>
      <c r="S439" s="22"/>
      <c r="T439" s="22">
        <v>272.45</v>
      </c>
    </row>
    <row r="440" spans="1:20" ht="12.75">
      <c r="A440" s="39"/>
      <c r="B440" s="39"/>
      <c r="C440" s="39"/>
      <c r="D440" s="39"/>
      <c r="E440" s="39"/>
      <c r="F440" s="39"/>
      <c r="G440" s="39"/>
      <c r="H440" s="39"/>
      <c r="I440" s="39" t="s">
        <v>202</v>
      </c>
      <c r="J440" s="40">
        <v>45111</v>
      </c>
      <c r="K440" s="39" t="s">
        <v>659</v>
      </c>
      <c r="L440" s="45"/>
      <c r="M440" s="39" t="s">
        <v>464</v>
      </c>
      <c r="N440" s="39" t="s">
        <v>743</v>
      </c>
      <c r="O440" s="39" t="s">
        <v>266</v>
      </c>
      <c r="P440" s="41"/>
      <c r="Q440" s="39" t="s">
        <v>315</v>
      </c>
      <c r="R440" s="22">
        <v>52.15</v>
      </c>
      <c r="S440" s="22"/>
      <c r="T440" s="22">
        <v>324.6</v>
      </c>
    </row>
    <row r="441" spans="1:20" ht="12.75">
      <c r="A441" s="39"/>
      <c r="B441" s="39"/>
      <c r="C441" s="39"/>
      <c r="D441" s="39"/>
      <c r="E441" s="39"/>
      <c r="F441" s="39"/>
      <c r="G441" s="39"/>
      <c r="H441" s="39"/>
      <c r="I441" s="39" t="s">
        <v>202</v>
      </c>
      <c r="J441" s="40">
        <v>45142</v>
      </c>
      <c r="K441" s="39" t="s">
        <v>660</v>
      </c>
      <c r="L441" s="45"/>
      <c r="M441" s="39" t="s">
        <v>464</v>
      </c>
      <c r="N441" s="39" t="s">
        <v>743</v>
      </c>
      <c r="O441" s="39" t="s">
        <v>266</v>
      </c>
      <c r="P441" s="41"/>
      <c r="Q441" s="39" t="s">
        <v>315</v>
      </c>
      <c r="R441" s="22">
        <v>57.38</v>
      </c>
      <c r="S441" s="22"/>
      <c r="T441" s="22">
        <v>381.98</v>
      </c>
    </row>
    <row r="442" spans="1:20" ht="13.5" thickBot="1">
      <c r="A442" s="39"/>
      <c r="B442" s="39"/>
      <c r="C442" s="39"/>
      <c r="D442" s="39"/>
      <c r="E442" s="39"/>
      <c r="F442" s="39"/>
      <c r="G442" s="39"/>
      <c r="H442" s="39"/>
      <c r="I442" s="39" t="s">
        <v>202</v>
      </c>
      <c r="J442" s="40">
        <v>45173</v>
      </c>
      <c r="K442" s="39" t="s">
        <v>661</v>
      </c>
      <c r="L442" s="45"/>
      <c r="M442" s="39" t="s">
        <v>464</v>
      </c>
      <c r="N442" s="39" t="s">
        <v>743</v>
      </c>
      <c r="O442" s="39" t="s">
        <v>266</v>
      </c>
      <c r="P442" s="41"/>
      <c r="Q442" s="39" t="s">
        <v>315</v>
      </c>
      <c r="R442" s="23">
        <v>54.63</v>
      </c>
      <c r="S442" s="23"/>
      <c r="T442" s="23">
        <v>436.61</v>
      </c>
    </row>
    <row r="443" spans="1:20" ht="13.5" thickBot="1">
      <c r="A443" s="39"/>
      <c r="B443" s="39"/>
      <c r="C443" s="39"/>
      <c r="D443" s="39"/>
      <c r="E443" s="39"/>
      <c r="F443" s="39" t="s">
        <v>574</v>
      </c>
      <c r="G443" s="39"/>
      <c r="H443" s="39"/>
      <c r="I443" s="39"/>
      <c r="J443" s="40"/>
      <c r="K443" s="39"/>
      <c r="L443" s="45"/>
      <c r="M443" s="39"/>
      <c r="N443" s="39"/>
      <c r="O443" s="39"/>
      <c r="P443" s="39"/>
      <c r="Q443" s="39"/>
      <c r="R443" s="33">
        <f>ROUND(SUM(R430:R442),5)</f>
        <v>436.61</v>
      </c>
      <c r="S443" s="33">
        <f>ROUND(SUM(S430:S442),5)</f>
        <v>0</v>
      </c>
      <c r="T443" s="33">
        <f>T442</f>
        <v>436.61</v>
      </c>
    </row>
    <row r="444" spans="1:20" ht="13.5" thickBot="1">
      <c r="A444" s="39"/>
      <c r="B444" s="39"/>
      <c r="C444" s="39"/>
      <c r="D444" s="39"/>
      <c r="E444" s="39" t="s">
        <v>542</v>
      </c>
      <c r="F444" s="39"/>
      <c r="G444" s="39"/>
      <c r="H444" s="39"/>
      <c r="I444" s="39"/>
      <c r="J444" s="40"/>
      <c r="K444" s="39"/>
      <c r="L444" s="45"/>
      <c r="M444" s="39"/>
      <c r="N444" s="39"/>
      <c r="O444" s="39"/>
      <c r="P444" s="39"/>
      <c r="Q444" s="39"/>
      <c r="R444" s="33">
        <f>ROUND(R415+R429+R443,5)</f>
        <v>2746.89</v>
      </c>
      <c r="S444" s="33">
        <f>ROUND(S415+S429+S443,5)</f>
        <v>0</v>
      </c>
      <c r="T444" s="33">
        <f>ROUND(T415+T429+T443,5)</f>
        <v>2746.89</v>
      </c>
    </row>
    <row r="445" spans="1:20" ht="13.5" thickBot="1">
      <c r="A445" s="39"/>
      <c r="B445" s="39"/>
      <c r="C445" s="39"/>
      <c r="D445" s="39" t="s">
        <v>155</v>
      </c>
      <c r="E445" s="39"/>
      <c r="F445" s="39"/>
      <c r="G445" s="39"/>
      <c r="H445" s="39"/>
      <c r="I445" s="39"/>
      <c r="J445" s="40"/>
      <c r="K445" s="39"/>
      <c r="L445" s="45"/>
      <c r="M445" s="39"/>
      <c r="N445" s="39"/>
      <c r="O445" s="39"/>
      <c r="P445" s="39"/>
      <c r="Q445" s="39"/>
      <c r="R445" s="32">
        <f>ROUND(R235+R289+R315+R322+R325+R332+R346+R367+R388+R391+R395+R400+R444,5)</f>
        <v>117642.27</v>
      </c>
      <c r="S445" s="32">
        <f>ROUND(S235+S289+S315+S322+S325+S332+S346+S367+S388+S391+S395+S400+S444,5)</f>
        <v>385</v>
      </c>
      <c r="T445" s="32">
        <f>ROUND(T235+T289+T315+T322+T325+T332+T346+T367+T388+T391+T395+T400+T444,5)</f>
        <v>117257.27</v>
      </c>
    </row>
    <row r="446" spans="1:20" ht="12.75">
      <c r="A446" s="39"/>
      <c r="B446" s="39" t="s">
        <v>156</v>
      </c>
      <c r="C446" s="39"/>
      <c r="D446" s="39"/>
      <c r="E446" s="39"/>
      <c r="F446" s="39"/>
      <c r="G446" s="39"/>
      <c r="H446" s="39"/>
      <c r="I446" s="39"/>
      <c r="J446" s="40"/>
      <c r="K446" s="39"/>
      <c r="L446" s="45"/>
      <c r="M446" s="39"/>
      <c r="N446" s="39"/>
      <c r="O446" s="39"/>
      <c r="P446" s="39"/>
      <c r="Q446" s="39"/>
      <c r="R446" s="22">
        <f>ROUND(R175+R445,5)</f>
        <v>122715.98</v>
      </c>
      <c r="S446" s="22">
        <f>ROUND(S175+S445,5)</f>
        <v>38949.26</v>
      </c>
      <c r="T446" s="22">
        <f>ROUND(T175-T445,5)</f>
        <v>-83766.72</v>
      </c>
    </row>
    <row r="447" spans="1:20" ht="12.75">
      <c r="A447" s="16"/>
      <c r="B447" s="16" t="s">
        <v>157</v>
      </c>
      <c r="C447" s="16"/>
      <c r="D447" s="16"/>
      <c r="E447" s="16"/>
      <c r="F447" s="16"/>
      <c r="G447" s="16"/>
      <c r="H447" s="16"/>
      <c r="I447" s="16"/>
      <c r="J447" s="37"/>
      <c r="K447" s="16"/>
      <c r="L447" s="43"/>
      <c r="M447" s="16"/>
      <c r="N447" s="16"/>
      <c r="O447" s="16"/>
      <c r="P447" s="16"/>
      <c r="Q447" s="16"/>
      <c r="R447" s="38"/>
      <c r="S447" s="38"/>
      <c r="T447" s="38"/>
    </row>
    <row r="448" spans="1:20" ht="12.75">
      <c r="A448" s="16"/>
      <c r="B448" s="16"/>
      <c r="C448" s="16" t="s">
        <v>158</v>
      </c>
      <c r="D448" s="16"/>
      <c r="E448" s="16"/>
      <c r="F448" s="16"/>
      <c r="G448" s="16"/>
      <c r="H448" s="16"/>
      <c r="I448" s="16"/>
      <c r="J448" s="37"/>
      <c r="K448" s="16"/>
      <c r="L448" s="43"/>
      <c r="M448" s="16"/>
      <c r="N448" s="16"/>
      <c r="O448" s="16"/>
      <c r="P448" s="16"/>
      <c r="Q448" s="16"/>
      <c r="R448" s="38"/>
      <c r="S448" s="38"/>
      <c r="T448" s="38"/>
    </row>
    <row r="449" spans="1:20" ht="12.75">
      <c r="A449" s="16"/>
      <c r="B449" s="16"/>
      <c r="C449" s="16"/>
      <c r="D449" s="16" t="s">
        <v>543</v>
      </c>
      <c r="E449" s="16"/>
      <c r="F449" s="16"/>
      <c r="G449" s="16"/>
      <c r="H449" s="16"/>
      <c r="I449" s="16"/>
      <c r="J449" s="37"/>
      <c r="K449" s="16"/>
      <c r="L449" s="43"/>
      <c r="M449" s="16"/>
      <c r="N449" s="16"/>
      <c r="O449" s="16"/>
      <c r="P449" s="16"/>
      <c r="Q449" s="16"/>
      <c r="R449" s="38"/>
      <c r="S449" s="38"/>
      <c r="T449" s="38"/>
    </row>
    <row r="450" spans="8:20" ht="13.5" thickBot="1">
      <c r="H450" s="39"/>
      <c r="I450" s="39" t="s">
        <v>200</v>
      </c>
      <c r="J450" s="40">
        <v>44926</v>
      </c>
      <c r="K450" s="39" t="s">
        <v>662</v>
      </c>
      <c r="L450" s="45"/>
      <c r="M450" s="39" t="s">
        <v>683</v>
      </c>
      <c r="N450" s="39" t="s">
        <v>293</v>
      </c>
      <c r="O450" s="39"/>
      <c r="P450" s="41"/>
      <c r="Q450" s="39" t="s">
        <v>302</v>
      </c>
      <c r="R450" s="23"/>
      <c r="S450" s="23">
        <v>6.58</v>
      </c>
      <c r="T450" s="23">
        <v>6.58</v>
      </c>
    </row>
    <row r="451" spans="1:20" ht="13.5" thickBot="1">
      <c r="A451" s="39"/>
      <c r="B451" s="39"/>
      <c r="C451" s="39"/>
      <c r="D451" s="39" t="s">
        <v>575</v>
      </c>
      <c r="E451" s="39"/>
      <c r="F451" s="39"/>
      <c r="G451" s="39"/>
      <c r="H451" s="39"/>
      <c r="I451" s="39"/>
      <c r="J451" s="40"/>
      <c r="K451" s="39"/>
      <c r="L451" s="45"/>
      <c r="M451" s="39"/>
      <c r="N451" s="39"/>
      <c r="O451" s="39"/>
      <c r="P451" s="39"/>
      <c r="Q451" s="39"/>
      <c r="R451" s="33">
        <f>ROUND(SUM(R449:R450),5)</f>
        <v>0</v>
      </c>
      <c r="S451" s="33">
        <f>ROUND(SUM(S449:S450),5)</f>
        <v>6.58</v>
      </c>
      <c r="T451" s="33">
        <f>T450</f>
        <v>6.58</v>
      </c>
    </row>
    <row r="452" spans="1:20" ht="13.5" thickBot="1">
      <c r="A452" s="39"/>
      <c r="B452" s="39"/>
      <c r="C452" s="39" t="s">
        <v>159</v>
      </c>
      <c r="D452" s="39"/>
      <c r="E452" s="39"/>
      <c r="F452" s="39"/>
      <c r="G452" s="39"/>
      <c r="H452" s="39"/>
      <c r="I452" s="39"/>
      <c r="J452" s="40"/>
      <c r="K452" s="39"/>
      <c r="L452" s="45"/>
      <c r="M452" s="39"/>
      <c r="N452" s="39"/>
      <c r="O452" s="39"/>
      <c r="P452" s="39"/>
      <c r="Q452" s="39"/>
      <c r="R452" s="33">
        <f>R451</f>
        <v>0</v>
      </c>
      <c r="S452" s="33">
        <f>S451</f>
        <v>6.58</v>
      </c>
      <c r="T452" s="33">
        <f>T451</f>
        <v>6.58</v>
      </c>
    </row>
    <row r="453" spans="1:20" ht="13.5" thickBot="1">
      <c r="A453" s="39"/>
      <c r="B453" s="39" t="s">
        <v>160</v>
      </c>
      <c r="C453" s="39"/>
      <c r="D453" s="39"/>
      <c r="E453" s="39"/>
      <c r="F453" s="39"/>
      <c r="G453" s="39"/>
      <c r="H453" s="39"/>
      <c r="I453" s="39"/>
      <c r="J453" s="40"/>
      <c r="K453" s="39"/>
      <c r="L453" s="45"/>
      <c r="M453" s="39"/>
      <c r="N453" s="39"/>
      <c r="O453" s="39"/>
      <c r="P453" s="39"/>
      <c r="Q453" s="39"/>
      <c r="R453" s="33">
        <f>R452</f>
        <v>0</v>
      </c>
      <c r="S453" s="33">
        <f>S452</f>
        <v>6.58</v>
      </c>
      <c r="T453" s="33">
        <f>T452</f>
        <v>6.58</v>
      </c>
    </row>
    <row r="454" spans="1:20" s="25" customFormat="1" ht="12" thickBot="1">
      <c r="A454" s="16" t="s">
        <v>161</v>
      </c>
      <c r="B454" s="16"/>
      <c r="C454" s="16"/>
      <c r="D454" s="16"/>
      <c r="E454" s="16"/>
      <c r="F454" s="16"/>
      <c r="G454" s="16"/>
      <c r="H454" s="16"/>
      <c r="I454" s="16"/>
      <c r="J454" s="37"/>
      <c r="K454" s="16"/>
      <c r="L454" s="43"/>
      <c r="M454" s="16"/>
      <c r="N454" s="16"/>
      <c r="O454" s="16"/>
      <c r="P454" s="16"/>
      <c r="Q454" s="16"/>
      <c r="R454" s="24">
        <f>ROUND(R446+R453,5)</f>
        <v>122715.98</v>
      </c>
      <c r="S454" s="24">
        <f>ROUND(S446+S453,5)</f>
        <v>38955.84</v>
      </c>
      <c r="T454" s="24">
        <f>ROUND(T446+T453,5)</f>
        <v>-83760.14</v>
      </c>
    </row>
    <row r="455" ht="13.5" thickTop="1"/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theme="3"/>
  </sheetPr>
  <dimension ref="A1:F54"/>
  <sheetViews>
    <sheetView zoomScalePageLayoutView="0" workbookViewId="0" topLeftCell="A1">
      <pane xSplit="5" ySplit="4" topLeftCell="F38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44" sqref="E44:F44"/>
    </sheetView>
  </sheetViews>
  <sheetFormatPr defaultColWidth="8.75390625" defaultRowHeight="12.75"/>
  <cols>
    <col min="1" max="4" width="2.875" style="16" customWidth="1"/>
    <col min="5" max="5" width="19.375" style="16" customWidth="1"/>
    <col min="6" max="6" width="10.125" style="15" bestFit="1" customWidth="1"/>
  </cols>
  <sheetData>
    <row r="1" spans="1:6" ht="15.75">
      <c r="A1" s="17" t="s">
        <v>497</v>
      </c>
      <c r="F1" s="26" t="s">
        <v>753</v>
      </c>
    </row>
    <row r="2" spans="1:6" ht="18">
      <c r="A2" s="18" t="s">
        <v>297</v>
      </c>
      <c r="F2" s="27">
        <v>45275</v>
      </c>
    </row>
    <row r="3" spans="1:6" ht="12.75">
      <c r="A3" s="19" t="s">
        <v>754</v>
      </c>
      <c r="F3" s="26" t="s">
        <v>22</v>
      </c>
    </row>
    <row r="4" spans="1:6" s="30" customFormat="1" ht="13.5" thickBot="1">
      <c r="A4" s="28"/>
      <c r="B4" s="28"/>
      <c r="C4" s="28"/>
      <c r="D4" s="28"/>
      <c r="E4" s="28"/>
      <c r="F4" s="34" t="s">
        <v>755</v>
      </c>
    </row>
    <row r="5" spans="1:6" ht="13.5" thickTop="1">
      <c r="A5" s="16" t="s">
        <v>298</v>
      </c>
      <c r="F5" s="22"/>
    </row>
    <row r="6" spans="2:6" ht="12.75">
      <c r="B6" s="16" t="s">
        <v>299</v>
      </c>
      <c r="F6" s="22"/>
    </row>
    <row r="7" spans="3:6" ht="12.75">
      <c r="C7" s="16" t="s">
        <v>300</v>
      </c>
      <c r="F7" s="22"/>
    </row>
    <row r="8" spans="4:6" ht="12.75">
      <c r="D8" s="16" t="s">
        <v>748</v>
      </c>
      <c r="F8" s="22">
        <v>108030.44</v>
      </c>
    </row>
    <row r="9" spans="4:6" ht="12.75">
      <c r="D9" s="16" t="s">
        <v>752</v>
      </c>
      <c r="F9" s="22">
        <v>225.23</v>
      </c>
    </row>
    <row r="10" spans="4:6" ht="13.5" thickBot="1">
      <c r="D10" s="16" t="s">
        <v>750</v>
      </c>
      <c r="F10" s="31">
        <v>20510</v>
      </c>
    </row>
    <row r="11" spans="3:6" ht="12.75">
      <c r="C11" s="16" t="s">
        <v>301</v>
      </c>
      <c r="F11" s="22">
        <f>ROUND(SUM(F7:F10),5)</f>
        <v>128765.67</v>
      </c>
    </row>
    <row r="12" spans="3:6" ht="12.75">
      <c r="C12" s="16" t="s">
        <v>302</v>
      </c>
      <c r="F12" s="22"/>
    </row>
    <row r="13" spans="4:6" ht="13.5" thickBot="1">
      <c r="D13" s="16" t="s">
        <v>302</v>
      </c>
      <c r="F13" s="31">
        <v>4306.94</v>
      </c>
    </row>
    <row r="14" spans="3:6" ht="12.75">
      <c r="C14" s="16" t="s">
        <v>303</v>
      </c>
      <c r="F14" s="22">
        <f>ROUND(SUM(F12:F13),5)</f>
        <v>4306.94</v>
      </c>
    </row>
    <row r="15" spans="3:6" ht="12.75">
      <c r="C15" s="16" t="s">
        <v>304</v>
      </c>
      <c r="F15" s="22"/>
    </row>
    <row r="16" spans="4:6" ht="12.75">
      <c r="D16" s="16" t="s">
        <v>751</v>
      </c>
      <c r="F16" s="22">
        <v>700</v>
      </c>
    </row>
    <row r="17" spans="4:6" ht="12.75">
      <c r="D17" s="16" t="s">
        <v>756</v>
      </c>
      <c r="F17" s="22">
        <v>6613.17</v>
      </c>
    </row>
    <row r="18" spans="4:6" ht="13.5" thickBot="1">
      <c r="D18" s="16" t="s">
        <v>747</v>
      </c>
      <c r="F18" s="23">
        <v>-1859.7</v>
      </c>
    </row>
    <row r="19" spans="3:6" ht="13.5" thickBot="1">
      <c r="C19" s="16" t="s">
        <v>305</v>
      </c>
      <c r="F19" s="32">
        <f>ROUND(SUM(F15:F18),5)</f>
        <v>5453.47</v>
      </c>
    </row>
    <row r="20" spans="2:6" ht="12.75">
      <c r="B20" s="16" t="s">
        <v>306</v>
      </c>
      <c r="F20" s="22">
        <f>ROUND(F6+F11+F14+F19,5)</f>
        <v>138526.08</v>
      </c>
    </row>
    <row r="21" spans="2:6" ht="12.75">
      <c r="B21" s="16" t="s">
        <v>307</v>
      </c>
      <c r="F21" s="22"/>
    </row>
    <row r="22" spans="3:6" ht="12.75">
      <c r="C22" s="16" t="s">
        <v>757</v>
      </c>
      <c r="F22" s="22"/>
    </row>
    <row r="23" spans="4:6" ht="12.75">
      <c r="D23" s="16" t="s">
        <v>695</v>
      </c>
      <c r="F23" s="22">
        <v>-1725</v>
      </c>
    </row>
    <row r="24" spans="4:6" ht="13.5" thickBot="1">
      <c r="D24" s="16" t="s">
        <v>758</v>
      </c>
      <c r="F24" s="23">
        <v>13750</v>
      </c>
    </row>
    <row r="25" spans="3:6" ht="13.5" thickBot="1">
      <c r="C25" s="16" t="s">
        <v>759</v>
      </c>
      <c r="F25" s="33">
        <f>ROUND(SUM(F22:F24),5)</f>
        <v>12025</v>
      </c>
    </row>
    <row r="26" spans="2:6" ht="13.5" thickBot="1">
      <c r="B26" s="16" t="s">
        <v>308</v>
      </c>
      <c r="F26" s="33">
        <f>ROUND(F21+F25,5)</f>
        <v>12025</v>
      </c>
    </row>
    <row r="27" spans="1:6" s="25" customFormat="1" ht="12" thickBot="1">
      <c r="A27" s="16" t="s">
        <v>311</v>
      </c>
      <c r="B27" s="16"/>
      <c r="C27" s="16"/>
      <c r="D27" s="16"/>
      <c r="E27" s="16"/>
      <c r="F27" s="24">
        <f>ROUND(F5+F20+F26,5)</f>
        <v>150551.08</v>
      </c>
    </row>
    <row r="28" spans="1:6" ht="13.5" thickTop="1">
      <c r="A28" s="16" t="s">
        <v>312</v>
      </c>
      <c r="F28" s="22"/>
    </row>
    <row r="29" spans="2:6" ht="12.75">
      <c r="B29" s="16" t="s">
        <v>313</v>
      </c>
      <c r="F29" s="22"/>
    </row>
    <row r="30" spans="3:6" ht="12.75">
      <c r="C30" s="16" t="s">
        <v>314</v>
      </c>
      <c r="F30" s="22"/>
    </row>
    <row r="31" spans="4:6" ht="12.75">
      <c r="D31" s="16" t="s">
        <v>315</v>
      </c>
      <c r="F31" s="22"/>
    </row>
    <row r="32" spans="5:6" ht="13.5" thickBot="1">
      <c r="E32" s="16" t="s">
        <v>315</v>
      </c>
      <c r="F32" s="31">
        <v>1056.32</v>
      </c>
    </row>
    <row r="33" spans="4:6" ht="12.75">
      <c r="D33" s="16" t="s">
        <v>316</v>
      </c>
      <c r="F33" s="22">
        <f>ROUND(SUM(F31:F32),5)</f>
        <v>1056.32</v>
      </c>
    </row>
    <row r="34" spans="4:6" ht="12.75">
      <c r="D34" s="16" t="s">
        <v>317</v>
      </c>
      <c r="F34" s="22"/>
    </row>
    <row r="35" spans="5:6" ht="13.5" thickBot="1">
      <c r="E35" s="16" t="s">
        <v>749</v>
      </c>
      <c r="F35" s="31">
        <v>1355.49</v>
      </c>
    </row>
    <row r="36" spans="4:6" ht="12.75">
      <c r="D36" s="16" t="s">
        <v>318</v>
      </c>
      <c r="F36" s="22">
        <f>ROUND(SUM(F34:F35),5)</f>
        <v>1355.49</v>
      </c>
    </row>
    <row r="37" spans="4:6" ht="12.75">
      <c r="D37" s="16" t="s">
        <v>319</v>
      </c>
      <c r="F37" s="22"/>
    </row>
    <row r="38" spans="5:6" ht="12.75">
      <c r="E38" s="16" t="s">
        <v>760</v>
      </c>
      <c r="F38" s="22">
        <v>4172.74</v>
      </c>
    </row>
    <row r="39" spans="5:6" ht="12.75">
      <c r="E39" s="16" t="s">
        <v>761</v>
      </c>
      <c r="F39" s="22">
        <v>-1520</v>
      </c>
    </row>
    <row r="40" spans="5:6" ht="13.5" thickBot="1">
      <c r="E40" s="16" t="s">
        <v>762</v>
      </c>
      <c r="F40" s="23">
        <v>1207.46</v>
      </c>
    </row>
    <row r="41" spans="4:6" ht="13.5" thickBot="1">
      <c r="D41" s="16" t="s">
        <v>328</v>
      </c>
      <c r="F41" s="32">
        <f>ROUND(SUM(F37:F40),5)</f>
        <v>3860.2</v>
      </c>
    </row>
    <row r="42" spans="3:6" ht="12.75">
      <c r="C42" s="16" t="s">
        <v>329</v>
      </c>
      <c r="F42" s="22">
        <f>ROUND(F30+F33+F36+F41,5)</f>
        <v>6272.01</v>
      </c>
    </row>
    <row r="43" spans="3:6" ht="12.75">
      <c r="C43" s="16" t="s">
        <v>330</v>
      </c>
      <c r="F43" s="22"/>
    </row>
    <row r="44" spans="4:6" ht="12.75">
      <c r="D44" s="16" t="s">
        <v>763</v>
      </c>
      <c r="E44" s="46"/>
      <c r="F44" s="36">
        <v>20801.07</v>
      </c>
    </row>
    <row r="45" spans="4:6" ht="12.75">
      <c r="D45" s="16" t="s">
        <v>764</v>
      </c>
      <c r="F45" s="22">
        <v>4343.11</v>
      </c>
    </row>
    <row r="46" spans="4:6" ht="13.5" thickBot="1">
      <c r="D46" s="16" t="s">
        <v>765</v>
      </c>
      <c r="F46" s="23">
        <v>7283.56</v>
      </c>
    </row>
    <row r="47" spans="3:6" ht="13.5" thickBot="1">
      <c r="C47" s="16" t="s">
        <v>331</v>
      </c>
      <c r="F47" s="32">
        <f>ROUND(SUM(F43:F46),5)</f>
        <v>32427.74</v>
      </c>
    </row>
    <row r="48" spans="2:6" ht="12.75">
      <c r="B48" s="16" t="s">
        <v>332</v>
      </c>
      <c r="F48" s="22">
        <f>ROUND(F29+F42+F47,5)</f>
        <v>38699.75</v>
      </c>
    </row>
    <row r="49" spans="2:6" ht="12.75">
      <c r="B49" s="16" t="s">
        <v>333</v>
      </c>
      <c r="F49" s="22"/>
    </row>
    <row r="50" spans="3:6" ht="12.75">
      <c r="C50" s="16" t="s">
        <v>766</v>
      </c>
      <c r="F50" s="22">
        <v>151970.07</v>
      </c>
    </row>
    <row r="51" spans="3:6" ht="12.75">
      <c r="C51" s="16" t="s">
        <v>767</v>
      </c>
      <c r="F51" s="22">
        <v>43641.4</v>
      </c>
    </row>
    <row r="52" spans="3:6" ht="13.5" thickBot="1">
      <c r="C52" s="16" t="s">
        <v>161</v>
      </c>
      <c r="F52" s="23">
        <v>-83760.14</v>
      </c>
    </row>
    <row r="53" spans="2:6" ht="13.5" thickBot="1">
      <c r="B53" s="16" t="s">
        <v>334</v>
      </c>
      <c r="F53" s="33">
        <f>ROUND(SUM(F49:F52),5)</f>
        <v>111851.33</v>
      </c>
    </row>
    <row r="54" spans="1:6" s="25" customFormat="1" ht="12" thickBot="1">
      <c r="A54" s="16" t="s">
        <v>335</v>
      </c>
      <c r="B54" s="16"/>
      <c r="C54" s="16"/>
      <c r="D54" s="16"/>
      <c r="E54" s="16"/>
      <c r="F54" s="24">
        <f>ROUND(F28+F48+F53,5)</f>
        <v>150551.08</v>
      </c>
    </row>
    <row r="55" ht="13.5" thickTop="1"/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Roman Epigram LLC</cp:lastModifiedBy>
  <cp:lastPrinted>2012-10-13T22:34:24Z</cp:lastPrinted>
  <dcterms:created xsi:type="dcterms:W3CDTF">2009-01-17T16:50:38Z</dcterms:created>
  <dcterms:modified xsi:type="dcterms:W3CDTF">2018-11-24T03:03:39Z</dcterms:modified>
  <cp:category/>
  <cp:version/>
  <cp:contentType/>
  <cp:contentStatus/>
</cp:coreProperties>
</file>