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undamentals 5e\Problems and Solutions\"/>
    </mc:Choice>
  </mc:AlternateContent>
  <bookViews>
    <workbookView xWindow="120" yWindow="72" windowWidth="11700" windowHeight="6480"/>
  </bookViews>
  <sheets>
    <sheet name="Pbm1.1" sheetId="1" r:id="rId1"/>
    <sheet name="Pbm1.2" sheetId="22" r:id="rId2"/>
    <sheet name="Pbm1.3" sheetId="21" r:id="rId3"/>
    <sheet name="Pbm1.4" sheetId="20" r:id="rId4"/>
    <sheet name="Pbm1.5" sheetId="19" r:id="rId5"/>
    <sheet name="Pbm1.6" sheetId="27" r:id="rId6"/>
    <sheet name="Pbm1.7" sheetId="26" r:id="rId7"/>
    <sheet name="Pbm1.8" sheetId="25" r:id="rId8"/>
    <sheet name="Pbm1.9" sheetId="24" r:id="rId9"/>
    <sheet name="Pbm1.10" sheetId="23" r:id="rId10"/>
  </sheets>
  <calcPr calcId="152511" concurrentCalc="0"/>
</workbook>
</file>

<file path=xl/calcChain.xml><?xml version="1.0" encoding="utf-8"?>
<calcChain xmlns="http://schemas.openxmlformats.org/spreadsheetml/2006/main">
  <c r="J64" i="23" l="1"/>
  <c r="H64" i="23"/>
  <c r="F64" i="23"/>
  <c r="D64" i="23"/>
  <c r="J53" i="23"/>
  <c r="J66" i="23"/>
  <c r="H53" i="23"/>
  <c r="H66" i="23"/>
  <c r="F53" i="23"/>
  <c r="F66" i="23"/>
  <c r="D53" i="23"/>
  <c r="D66" i="23"/>
  <c r="J30" i="27"/>
  <c r="J31" i="27"/>
  <c r="J34" i="27"/>
  <c r="H30" i="27"/>
  <c r="H31" i="27"/>
  <c r="H34" i="27"/>
  <c r="F30" i="27"/>
  <c r="F31" i="27"/>
  <c r="F34" i="27"/>
  <c r="D30" i="27"/>
  <c r="D31" i="27"/>
  <c r="D34" i="27"/>
  <c r="F29" i="1"/>
  <c r="F33" i="1"/>
  <c r="F35" i="1"/>
  <c r="D29" i="1"/>
  <c r="D35" i="1"/>
  <c r="D33" i="1"/>
  <c r="D19" i="23"/>
  <c r="D30" i="23"/>
  <c r="F19" i="23"/>
  <c r="F20" i="23"/>
  <c r="F23" i="23"/>
  <c r="H19" i="23"/>
  <c r="H30" i="23"/>
  <c r="J19" i="23"/>
  <c r="J30" i="23"/>
  <c r="D39" i="23"/>
  <c r="F39" i="23"/>
  <c r="H39" i="23"/>
  <c r="J39" i="23"/>
  <c r="H20" i="23"/>
  <c r="H23" i="23"/>
  <c r="F19" i="22"/>
  <c r="F23" i="22"/>
  <c r="D19" i="22"/>
  <c r="D23" i="22"/>
  <c r="D25" i="22"/>
  <c r="F24" i="21"/>
  <c r="L24" i="21"/>
  <c r="J20" i="21"/>
  <c r="N20" i="21"/>
  <c r="J24" i="21"/>
  <c r="D24" i="21"/>
  <c r="D20" i="21"/>
  <c r="H20" i="21"/>
  <c r="J20" i="20"/>
  <c r="J26" i="20"/>
  <c r="J24" i="20"/>
  <c r="L24" i="20"/>
  <c r="N24" i="20"/>
  <c r="D20" i="20"/>
  <c r="H20" i="20"/>
  <c r="D24" i="20"/>
  <c r="H24" i="20"/>
  <c r="F24" i="20"/>
  <c r="J20" i="19"/>
  <c r="N20" i="19"/>
  <c r="J24" i="19"/>
  <c r="L24" i="19"/>
  <c r="N24" i="19"/>
  <c r="D20" i="19"/>
  <c r="H20" i="19"/>
  <c r="D24" i="19"/>
  <c r="H24" i="19"/>
  <c r="F24" i="19"/>
  <c r="D30" i="26"/>
  <c r="D31" i="26"/>
  <c r="D34" i="26"/>
  <c r="F30" i="26"/>
  <c r="F31" i="26"/>
  <c r="F34" i="26"/>
  <c r="H30" i="26"/>
  <c r="H31" i="26"/>
  <c r="H34" i="26"/>
  <c r="J30" i="26"/>
  <c r="J31" i="26"/>
  <c r="J34" i="26"/>
  <c r="D12" i="26"/>
  <c r="D13" i="26"/>
  <c r="D16" i="26"/>
  <c r="F12" i="26"/>
  <c r="F13" i="26"/>
  <c r="F16" i="26"/>
  <c r="H12" i="26"/>
  <c r="H13" i="26"/>
  <c r="H16" i="26"/>
  <c r="J12" i="26"/>
  <c r="J13" i="26"/>
  <c r="J16" i="26"/>
  <c r="D30" i="25"/>
  <c r="D31" i="25"/>
  <c r="D34" i="25"/>
  <c r="F30" i="25"/>
  <c r="F31" i="25"/>
  <c r="F34" i="25"/>
  <c r="H30" i="25"/>
  <c r="H31" i="25"/>
  <c r="H34" i="25"/>
  <c r="J30" i="25"/>
  <c r="J31" i="25"/>
  <c r="J34" i="25"/>
  <c r="D12" i="25"/>
  <c r="D13" i="25"/>
  <c r="D16" i="25"/>
  <c r="F12" i="25"/>
  <c r="F13" i="25"/>
  <c r="F16" i="25"/>
  <c r="H12" i="25"/>
  <c r="H13" i="25"/>
  <c r="H16" i="25"/>
  <c r="J12" i="25"/>
  <c r="J13" i="25"/>
  <c r="J16" i="25"/>
  <c r="F32" i="24"/>
  <c r="F42" i="24"/>
  <c r="H32" i="24"/>
  <c r="H42" i="24"/>
  <c r="J32" i="24"/>
  <c r="J42" i="24"/>
  <c r="J9" i="24"/>
  <c r="J19" i="24"/>
  <c r="H9" i="24"/>
  <c r="H19" i="24"/>
  <c r="F9" i="24"/>
  <c r="F19" i="24"/>
  <c r="D39" i="24"/>
  <c r="D40" i="24"/>
  <c r="D43" i="24"/>
  <c r="F39" i="24"/>
  <c r="F40" i="24"/>
  <c r="H39" i="24"/>
  <c r="H40" i="24"/>
  <c r="H43" i="24"/>
  <c r="J39" i="24"/>
  <c r="J40" i="24"/>
  <c r="D16" i="24"/>
  <c r="D17" i="24"/>
  <c r="D20" i="24"/>
  <c r="F16" i="24"/>
  <c r="F17" i="24"/>
  <c r="F20" i="24"/>
  <c r="H16" i="24"/>
  <c r="H17" i="24"/>
  <c r="J16" i="24"/>
  <c r="J17" i="24"/>
  <c r="J20" i="24"/>
  <c r="H26" i="20"/>
  <c r="H24" i="21"/>
  <c r="N24" i="21"/>
  <c r="N26" i="21"/>
  <c r="J20" i="23"/>
  <c r="J23" i="23"/>
  <c r="D20" i="23"/>
  <c r="D23" i="23"/>
  <c r="D25" i="23"/>
  <c r="D28" i="23"/>
  <c r="F30" i="23"/>
  <c r="D34" i="23"/>
  <c r="D42" i="23"/>
  <c r="N20" i="20"/>
  <c r="N26" i="20"/>
  <c r="N26" i="19"/>
  <c r="D26" i="20"/>
  <c r="H20" i="24"/>
  <c r="J43" i="24"/>
  <c r="J26" i="19"/>
  <c r="J26" i="21"/>
  <c r="D26" i="19"/>
  <c r="D69" i="23"/>
  <c r="D68" i="23"/>
  <c r="H26" i="19"/>
  <c r="D26" i="21"/>
  <c r="F43" i="24"/>
  <c r="D45" i="24"/>
  <c r="D50" i="24"/>
  <c r="H50" i="24"/>
  <c r="F25" i="22"/>
  <c r="D41" i="23"/>
  <c r="D18" i="26"/>
  <c r="D21" i="26"/>
  <c r="D36" i="26"/>
  <c r="D39" i="26"/>
  <c r="D41" i="26"/>
  <c r="H26" i="21"/>
  <c r="D22" i="24"/>
  <c r="D27" i="24"/>
  <c r="H27" i="24"/>
  <c r="D18" i="25"/>
  <c r="D21" i="25"/>
  <c r="D36" i="25"/>
  <c r="D39" i="25"/>
  <c r="D41" i="25"/>
  <c r="D54" i="23"/>
  <c r="D57" i="23"/>
  <c r="F54" i="23"/>
  <c r="F57" i="23"/>
  <c r="H54" i="23"/>
  <c r="H57" i="23"/>
  <c r="J54" i="23"/>
  <c r="J57" i="23"/>
  <c r="D36" i="27"/>
  <c r="D39" i="27"/>
  <c r="D43" i="23"/>
  <c r="F42" i="27"/>
  <c r="J42" i="27"/>
  <c r="H42" i="27"/>
  <c r="D42" i="27"/>
  <c r="D59" i="23"/>
  <c r="D45" i="27"/>
  <c r="D62" i="23"/>
  <c r="D70" i="23"/>
</calcChain>
</file>

<file path=xl/sharedStrings.xml><?xml version="1.0" encoding="utf-8"?>
<sst xmlns="http://schemas.openxmlformats.org/spreadsheetml/2006/main" count="421" uniqueCount="120">
  <si>
    <t>Assumptions</t>
  </si>
  <si>
    <t>What is the production and consumption of China and France without trade?</t>
  </si>
  <si>
    <t>Toys</t>
  </si>
  <si>
    <t>Wine</t>
  </si>
  <si>
    <t>(containers/unit)</t>
  </si>
  <si>
    <t>(cases/unit)</t>
  </si>
  <si>
    <t>China -- output per unit of production input</t>
  </si>
  <si>
    <t>France -- output per unit of production input</t>
  </si>
  <si>
    <t>France -- total production inputs</t>
  </si>
  <si>
    <t>China -- total production inputs</t>
  </si>
  <si>
    <t>Production if there is no trade</t>
  </si>
  <si>
    <t>CHINA</t>
  </si>
  <si>
    <t>FRANCE</t>
  </si>
  <si>
    <t xml:space="preserve">     Allocated production units to</t>
  </si>
  <si>
    <t xml:space="preserve">     Produces and consumes (output per unit x units allocated)</t>
  </si>
  <si>
    <t>Total production and consumption across both countries</t>
  </si>
  <si>
    <t>Production if there is complete specialization</t>
  </si>
  <si>
    <t>The combined production of both countries is 10,000 containers of toys, 1,600 more containers of toys than</t>
  </si>
  <si>
    <t>before specialization, with wine production remaining unchanged.</t>
  </si>
  <si>
    <t xml:space="preserve">Domestic  </t>
  </si>
  <si>
    <t>Consumption</t>
  </si>
  <si>
    <t>Exports (-)/</t>
  </si>
  <si>
    <t>Imports (+)</t>
  </si>
  <si>
    <t>Production</t>
  </si>
  <si>
    <t>Toy</t>
  </si>
  <si>
    <t>TOYS</t>
  </si>
  <si>
    <t>WINE</t>
  </si>
  <si>
    <t>Trade at China's domestic price (10 toys = 7 wine)</t>
  </si>
  <si>
    <t>Trade at France's domestic price (2 toys = 7 wine)</t>
  </si>
  <si>
    <t>Trade at Negotiated Mid-Price (6 toys = 7 wine)</t>
  </si>
  <si>
    <t>China gains 800 more containers of toys (8,800 post-trade compared to 8,000 pre-trade), and enjoys the same level of wine consumption (1,400).</t>
  </si>
  <si>
    <t>France gains 800 more containers of toys (1,200 post-trade compared to 400 pre-trade), and enjoys the same level of wine consumption (5,600).</t>
  </si>
  <si>
    <t>Wine production therefore remains the same as before trade, but now the 1,600 increased production of toys is split evenly between the two countries.</t>
  </si>
  <si>
    <t xml:space="preserve">With complete specialization, toy production in total is increased as in Problem 2.  </t>
  </si>
  <si>
    <t>Toy production and consumption in France increases from 400 containers of toys before trade to 2000 containers after trade, a gain in consumption of 1600 containers.</t>
  </si>
  <si>
    <t>Toy production and consumption in China increases from 8,000 containers of toys before trade to 9,600 containers -- 1,600 more containers -- after trade. Wine production and consumption remains the same as before trade. Thus the full benefit of trade goes to China when trading at France's domestic prices.</t>
  </si>
  <si>
    <t>Assume complete specialization, where China produces only toys and France produces only wine. What would be the effect on total production?</t>
  </si>
  <si>
    <t>France’s domestic price is 2 containers of toys equals 7 cases of wine. Assume China produces 10,000 containers of toys and exports 400 containers to France. Assume France in turn produces 7,000 cases of wine and exports 1,400 cases to China. What happens to total production and consumption?</t>
  </si>
  <si>
    <t>The mid-price for exchange between France and China can be calculated as follows:</t>
  </si>
  <si>
    <t>What happens to total production and consumption?</t>
  </si>
  <si>
    <t>Problem 1.2  Specialization</t>
  </si>
  <si>
    <t>Brazilian</t>
  </si>
  <si>
    <t>German</t>
  </si>
  <si>
    <t>Chinese</t>
  </si>
  <si>
    <t>Company</t>
  </si>
  <si>
    <t>Subsidiary</t>
  </si>
  <si>
    <t>Business Performance (000s)</t>
  </si>
  <si>
    <t>(US$)</t>
  </si>
  <si>
    <t>(reais, R$)</t>
  </si>
  <si>
    <t>(euros, €)</t>
  </si>
  <si>
    <t>(yuan, Y)</t>
  </si>
  <si>
    <t>Earnings before taxes, EBT (local currency)</t>
  </si>
  <si>
    <t>Less corporate income taxes</t>
  </si>
  <si>
    <t>Net profits of individual subsidiary</t>
  </si>
  <si>
    <t>Avg exchange rate for the period (fc/$)</t>
  </si>
  <si>
    <t>------</t>
  </si>
  <si>
    <t>Net profits of individual subsidiary (US$)</t>
  </si>
  <si>
    <t>Consolidated profits (total across units)</t>
  </si>
  <si>
    <t>Total diluted shares outstanding (000s)</t>
  </si>
  <si>
    <t>a. Consolidated earnings per share (EPS)</t>
  </si>
  <si>
    <t xml:space="preserve">b. Proportion of total profits originating   </t>
  </si>
  <si>
    <t xml:space="preserve">    by country</t>
  </si>
  <si>
    <t xml:space="preserve">c.  Proportion of total profits originating  </t>
  </si>
  <si>
    <t xml:space="preserve">     from outside the United States</t>
  </si>
  <si>
    <t>Baseline earnings per share (EPS)</t>
  </si>
  <si>
    <t>Baseline exchange rate (fc/$)</t>
  </si>
  <si>
    <t>-----</t>
  </si>
  <si>
    <t>Percent change (+ appreciation, - depreciation)</t>
  </si>
  <si>
    <t>New exchange rate (fc/$)</t>
  </si>
  <si>
    <t>Appreciation Case</t>
  </si>
  <si>
    <t>EPS if foreign currencies appreciate</t>
  </si>
  <si>
    <t>EPS has changed by:</t>
  </si>
  <si>
    <t>Depreciation Case</t>
  </si>
  <si>
    <t>EPS if foreign currencies depreciate</t>
  </si>
  <si>
    <t>Consoldiated earnings per share (EPS)</t>
  </si>
  <si>
    <t>Tax payments by country in US dollars</t>
  </si>
  <si>
    <t>a.  Total global tax bill, US$</t>
  </si>
  <si>
    <t>EBT by country, US$</t>
  </si>
  <si>
    <t>Consolidated EBT</t>
  </si>
  <si>
    <t>Total tax bill</t>
  </si>
  <si>
    <t>Effective tax rate</t>
  </si>
  <si>
    <t>Brazilian reais falls in value against the U.S. dollar</t>
  </si>
  <si>
    <t>"New" earnings per share (EPS)</t>
  </si>
  <si>
    <t>EPS change from baseline:</t>
  </si>
  <si>
    <t>Revised earnings per share (EPS)</t>
  </si>
  <si>
    <t>Change in EPS from both changes:</t>
  </si>
  <si>
    <t>China’s domestic price is 10 containers of toys equals 7 cases of wine. Assume China produces 10,000 containers of toys and exports 2,000 to France. Assume France produces 7,000 cases of wine and exports 1,400 cases to China. What happens to total production and consumption?</t>
  </si>
  <si>
    <t>Wine production and consumption remains the same as before trade.  China is now consuming 8,000 containers of toys and 1,400 cases of wine, the same levels of both as prior to trade. Hence all of the benefits of trade have gone to France.</t>
  </si>
  <si>
    <t>Problem 1.1  Production and Consumption</t>
  </si>
  <si>
    <t>Problem 1.3  Trade at China's Domestic Price</t>
  </si>
  <si>
    <t>Problem 1.4  Trade at France's Domestic Price</t>
  </si>
  <si>
    <t>Problems 6 through 10 are based on Americo Industries. Americo is a U.S.-based multinational manufacturing firm, with wholly owned subsidiaries in Brazil, Germany, and China, in addition to domestic operations in the United States. Americo is traded on the NADSAQ. Americo currently has 650,000 shares outstanding. The basic operating characteristics of the various business units is as follows:</t>
  </si>
  <si>
    <t>Corporate income tax rate</t>
  </si>
  <si>
    <t>Earnings before taxes (EBT)</t>
  </si>
  <si>
    <t>Average exchange rate for the period</t>
  </si>
  <si>
    <t>R$1.80/$</t>
  </si>
  <si>
    <t>€0.7018/$</t>
  </si>
  <si>
    <t>Y7.750/$</t>
  </si>
  <si>
    <t>R$6,250</t>
  </si>
  <si>
    <t>Y2,500</t>
  </si>
  <si>
    <t>Business Performance (000s, loccal currency)</t>
  </si>
  <si>
    <t>Americo Industries - 2010</t>
  </si>
  <si>
    <t>Problem 1.6  Americo Industries' Consolidate Earnings</t>
  </si>
  <si>
    <t>Problem 1.7  Americo's EPS Sensitivity to Exchange Rates (A)</t>
  </si>
  <si>
    <t>Problem 1.8  Americo's EPS Sensitivity to Exchange Rates (B)</t>
  </si>
  <si>
    <t>Brazilian reais falls in value against the U.S. dollar and Americo's Brazilian sales decline</t>
  </si>
  <si>
    <t>Assume a major political crisis wracks Brazil, first affecting the value of the Brazilian reais and, subsequently, inducing an economic recession within the country.  What would be the impact on Americo's consolidated EPS if the Brazilian reais were to fall in value to R$3.00/$, with all other earnings and exchange rates remaining the same?</t>
  </si>
  <si>
    <t>U.S. Parent</t>
  </si>
  <si>
    <t>Problem 1.9  Americo's Earnings and the Fall of the Dollar</t>
  </si>
  <si>
    <t>Problem 1.10  Americo's Earnings and Global Taxation</t>
  </si>
  <si>
    <t>All MNEs attempt to minimize their global tax liabilities. Return to the original set of baseline assumptions and answer the following questions regarding Americo’s global tax liabilities:</t>
  </si>
  <si>
    <t>b.  What is Americo's effective tax rate?</t>
  </si>
  <si>
    <t>c. What would be the impact on Americo's EPS and global effective tax rate if Germany instituted a tax cut to 28% and German subsidiary earnings rose to 5 million euros?</t>
  </si>
  <si>
    <t>The U.S. dollar has experienced significant swings in value against most of the world's currencies in recent years.
a. What would be the impact on Americo’s consolidated EPS if all foreign currencies were to appreciate 20% against the U.S. dollar?
b. What would be the impact on Americo’s consolidated EPS if all foreign currencies were to depreciate 20% against the U.S. dollar?</t>
  </si>
  <si>
    <t>Comparative Advantage</t>
  </si>
  <si>
    <t>Problems 1-5 illustrate an example of trade induced by comparative advantage. They assume that China and France each have 1,000 production units. With one unit of production (a mix of land, labor, capital, and technology), China can produce either 10 containers of toys or 7 cases of wine. France can produce either 2 cases of toys or 7 cases of wine. Thus, a production unit in China is five times as efficient compared to France when producing toys, but equally efficient when producing wine. Assume at first that no trade takes place. China allocates 800 production units to building toys and 200 production units to producing wine. France allocates 200 production units to building toys and 800 production units to producing wine.</t>
  </si>
  <si>
    <t>Problem 1.5  Trade at Negotiated Mid-Price</t>
  </si>
  <si>
    <t>Americo must pay corporate income tax in each country in which it currently has operations.
a. After deducting taxes in each country, what are Americo's consolidated earnings  and consolidated earnings per share in U.S. dollars?
b. What proportion of Americo's consolidated earnings arise from each individual country?
c. What proportion of Americo's consolidated earnings arise from outside the United States?</t>
  </si>
  <si>
    <t>Assume a major political crisis wracks Brazil, first affecting the value of the Brazilian reais and, subsequently, inducing an economic recession within the country.  What would be the impact on Americo's consolidated EPS if, in addition to the fall in the value of the reais to R$3.00/$, earnings before taxes in Brazil fell as a result of the recession to R$5,8000,000?</t>
  </si>
  <si>
    <t>a. What is the total amount – in U.S. dollars – which Americo is paying across its global business in corporate income taxes? 
b. What is Americo's effective tax rate (total taxes paid as a proportion of pre-tax profit)?
c. What would be the impact on Americo’s EPS and global effective tax rate if Germany instituted a corporate tax reduction to 28%, and Americo’s earnings before tax in Germany rose to €5,000,000?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</si>
</sst>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4" formatCode="_(&quot;$&quot;* #,##0.00_);_(&quot;$&quot;* \(#,##0.00\);_(&quot;$&quot;* &quot;-&quot;??_);_(@_)"/>
    <numFmt numFmtId="43" formatCode="_(* #,##0.00_);_(* \(#,##0.00\);_(* &quot;-&quot;??_);_(@_)"/>
    <numFmt numFmtId="164" formatCode="_(* #,##0.0000_);_(* \(#,##0.0000\);_(* &quot;-&quot;??_);_(@_)"/>
    <numFmt numFmtId="165" formatCode="0.0%"/>
    <numFmt numFmtId="166" formatCode="_(* #,##0.0_);_(* \(#,##0.0\);_(* &quot;-&quot;??_);_(@_)"/>
    <numFmt numFmtId="167" formatCode="_(* #,##0_);_(* \(#,##0\);_(* &quot;-&quot;??_);_(@_)"/>
    <numFmt numFmtId="168" formatCode="[$€-2]\ #,##0;[Red]\-[$€-2]\ #,##0"/>
  </numFmts>
  <fonts count="19" x14ac:knownFonts="1">
    <font>
      <sz val="10"/>
      <name val="Times New Roman"/>
    </font>
    <font>
      <sz val="10"/>
      <name val="Times New Roman"/>
      <family val="1"/>
    </font>
    <font>
      <b/>
      <sz val="10"/>
      <name val="Times New Roman"/>
      <family val="1"/>
    </font>
    <font>
      <b/>
      <sz val="10"/>
      <color indexed="10"/>
      <name val="Times New Roman"/>
      <family val="1"/>
    </font>
    <font>
      <b/>
      <sz val="10"/>
      <color indexed="12"/>
      <name val="Times New Roman"/>
      <family val="1"/>
    </font>
    <font>
      <b/>
      <sz val="12"/>
      <color indexed="9"/>
      <name val="Times New Roman"/>
      <family val="1"/>
    </font>
    <font>
      <sz val="10"/>
      <name val="Times New Roman"/>
      <family val="1"/>
    </font>
    <font>
      <sz val="11"/>
      <name val="Times New Roman"/>
      <family val="1"/>
    </font>
    <font>
      <b/>
      <sz val="11"/>
      <color indexed="10"/>
      <name val="Times New Roman"/>
      <family val="1"/>
    </font>
    <font>
      <b/>
      <sz val="11"/>
      <name val="Times New Roman"/>
      <family val="1"/>
    </font>
    <font>
      <b/>
      <sz val="11"/>
      <color indexed="12"/>
      <name val="Times New Roman"/>
      <family val="1"/>
    </font>
    <font>
      <sz val="11"/>
      <name val="Times New Roman"/>
      <family val="1"/>
    </font>
    <font>
      <b/>
      <sz val="14"/>
      <color indexed="9"/>
      <name val="Times New Roman"/>
      <family val="1"/>
    </font>
    <font>
      <sz val="14"/>
      <name val="Times New Roman"/>
      <family val="1"/>
    </font>
    <font>
      <sz val="10"/>
      <color indexed="12"/>
      <name val="Times New Roman"/>
      <family val="1"/>
    </font>
    <font>
      <b/>
      <i/>
      <sz val="10"/>
      <name val="Times New Roman"/>
      <family val="1"/>
    </font>
    <font>
      <i/>
      <sz val="10"/>
      <name val="Times New Roman"/>
      <family val="1"/>
    </font>
    <font>
      <b/>
      <i/>
      <sz val="10"/>
      <color indexed="12"/>
      <name val="Times New Roman"/>
      <family val="1"/>
    </font>
    <font>
      <b/>
      <sz val="11"/>
      <name val="Times New Roman"/>
      <family val="1"/>
    </font>
  </fonts>
  <fills count="7">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solid">
        <fgColor indexed="44"/>
        <bgColor indexed="64"/>
      </patternFill>
    </fill>
    <fill>
      <patternFill patternType="solid">
        <fgColor theme="0"/>
        <bgColor indexed="64"/>
      </patternFill>
    </fill>
  </fills>
  <borders count="15">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76">
    <xf numFmtId="0" fontId="0" fillId="0" borderId="0" xfId="0"/>
    <xf numFmtId="0" fontId="0" fillId="0" borderId="1" xfId="0" applyBorder="1"/>
    <xf numFmtId="0" fontId="0" fillId="0" borderId="2" xfId="0" applyBorder="1"/>
    <xf numFmtId="0" fontId="7" fillId="0" borderId="0" xfId="0" applyFont="1"/>
    <xf numFmtId="0" fontId="7" fillId="0" borderId="1" xfId="0" applyFont="1" applyBorder="1"/>
    <xf numFmtId="0" fontId="7" fillId="0" borderId="2" xfId="0" applyFont="1" applyBorder="1"/>
    <xf numFmtId="0" fontId="0" fillId="2" borderId="1" xfId="0" applyFill="1" applyBorder="1"/>
    <xf numFmtId="0" fontId="3" fillId="2" borderId="0" xfId="0" applyFont="1" applyFill="1" applyBorder="1"/>
    <xf numFmtId="0" fontId="0" fillId="2" borderId="0" xfId="0" applyFill="1" applyBorder="1"/>
    <xf numFmtId="0" fontId="0" fillId="2" borderId="2" xfId="0" applyFill="1" applyBorder="1"/>
    <xf numFmtId="0" fontId="2" fillId="2" borderId="0" xfId="0" applyFont="1" applyFill="1" applyBorder="1"/>
    <xf numFmtId="0" fontId="2" fillId="2" borderId="0" xfId="0" applyFont="1" applyFill="1" applyBorder="1" applyAlignment="1">
      <alignment horizontal="right"/>
    </xf>
    <xf numFmtId="0" fontId="2" fillId="2" borderId="3" xfId="0" applyFont="1" applyFill="1" applyBorder="1"/>
    <xf numFmtId="0" fontId="2" fillId="2" borderId="3" xfId="0" applyFont="1" applyFill="1" applyBorder="1" applyAlignment="1">
      <alignment horizontal="right"/>
    </xf>
    <xf numFmtId="166" fontId="4" fillId="2" borderId="0" xfId="1" applyNumberFormat="1" applyFont="1" applyFill="1" applyBorder="1"/>
    <xf numFmtId="164" fontId="4" fillId="2" borderId="0" xfId="1" applyNumberFormat="1" applyFont="1" applyFill="1" applyBorder="1"/>
    <xf numFmtId="0" fontId="0" fillId="2" borderId="0" xfId="0" applyFill="1"/>
    <xf numFmtId="0" fontId="6" fillId="2" borderId="0" xfId="0" applyFont="1" applyFill="1" applyBorder="1"/>
    <xf numFmtId="167" fontId="4" fillId="2" borderId="0" xfId="1" applyNumberFormat="1" applyFont="1"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7" fillId="2" borderId="1" xfId="0" applyFont="1" applyFill="1" applyBorder="1"/>
    <xf numFmtId="0" fontId="8" fillId="2" borderId="0" xfId="0" applyFont="1" applyFill="1" applyBorder="1"/>
    <xf numFmtId="0" fontId="7" fillId="2" borderId="0" xfId="0" applyFont="1" applyFill="1" applyBorder="1"/>
    <xf numFmtId="0" fontId="7" fillId="2" borderId="2" xfId="0" applyFont="1" applyFill="1" applyBorder="1"/>
    <xf numFmtId="0" fontId="9" fillId="2" borderId="0" xfId="0" applyFont="1" applyFill="1" applyBorder="1"/>
    <xf numFmtId="0" fontId="9" fillId="2" borderId="0" xfId="0" applyFont="1" applyFill="1" applyBorder="1" applyAlignment="1">
      <alignment horizontal="right"/>
    </xf>
    <xf numFmtId="0" fontId="9" fillId="2" borderId="3" xfId="0" applyFont="1" applyFill="1" applyBorder="1"/>
    <xf numFmtId="0" fontId="9" fillId="2" borderId="3" xfId="0" applyFont="1" applyFill="1" applyBorder="1" applyAlignment="1">
      <alignment horizontal="right"/>
    </xf>
    <xf numFmtId="166" fontId="10" fillId="2" borderId="0" xfId="1" applyNumberFormat="1" applyFont="1" applyFill="1" applyBorder="1"/>
    <xf numFmtId="166" fontId="7" fillId="2" borderId="0" xfId="1" applyNumberFormat="1" applyFont="1" applyFill="1" applyBorder="1"/>
    <xf numFmtId="164" fontId="10" fillId="2" borderId="0" xfId="1" applyNumberFormat="1" applyFont="1" applyFill="1" applyBorder="1"/>
    <xf numFmtId="167" fontId="10" fillId="2" borderId="0" xfId="1" applyNumberFormat="1" applyFont="1" applyFill="1" applyBorder="1"/>
    <xf numFmtId="167" fontId="9" fillId="2" borderId="0" xfId="1" applyNumberFormat="1" applyFont="1" applyFill="1" applyBorder="1"/>
    <xf numFmtId="167" fontId="8" fillId="2" borderId="0" xfId="0" applyNumberFormat="1" applyFont="1" applyFill="1" applyBorder="1"/>
    <xf numFmtId="0" fontId="7" fillId="2" borderId="4" xfId="0" applyFont="1" applyFill="1" applyBorder="1"/>
    <xf numFmtId="0" fontId="7" fillId="2" borderId="5" xfId="0" applyFont="1" applyFill="1" applyBorder="1"/>
    <xf numFmtId="0" fontId="7" fillId="2" borderId="6" xfId="0" applyFont="1" applyFill="1" applyBorder="1"/>
    <xf numFmtId="0" fontId="7" fillId="2" borderId="7" xfId="0" applyFont="1" applyFill="1" applyBorder="1"/>
    <xf numFmtId="0" fontId="7" fillId="2" borderId="8" xfId="0" applyFont="1" applyFill="1" applyBorder="1"/>
    <xf numFmtId="0" fontId="7" fillId="2" borderId="9" xfId="0" applyFont="1" applyFill="1" applyBorder="1"/>
    <xf numFmtId="0" fontId="0" fillId="2" borderId="0" xfId="0" applyFill="1" applyAlignment="1"/>
    <xf numFmtId="0" fontId="11" fillId="2" borderId="0" xfId="0" applyFont="1" applyFill="1" applyBorder="1"/>
    <xf numFmtId="0" fontId="6" fillId="2" borderId="7" xfId="0" applyFont="1" applyFill="1" applyBorder="1"/>
    <xf numFmtId="0" fontId="6" fillId="2" borderId="8" xfId="0" applyFont="1" applyFill="1" applyBorder="1"/>
    <xf numFmtId="0" fontId="6" fillId="2" borderId="9" xfId="0" applyFont="1" applyFill="1" applyBorder="1"/>
    <xf numFmtId="0" fontId="6" fillId="0" borderId="0" xfId="0" applyFont="1"/>
    <xf numFmtId="0" fontId="6" fillId="0" borderId="1" xfId="0" applyFont="1" applyBorder="1"/>
    <xf numFmtId="0" fontId="6" fillId="0" borderId="2" xfId="0" applyFont="1" applyBorder="1"/>
    <xf numFmtId="0" fontId="6" fillId="2" borderId="1" xfId="0" applyFont="1" applyFill="1" applyBorder="1"/>
    <xf numFmtId="0" fontId="2" fillId="2" borderId="0" xfId="0" quotePrefix="1" applyFont="1" applyFill="1" applyBorder="1" applyAlignment="1">
      <alignment horizontal="right"/>
    </xf>
    <xf numFmtId="0" fontId="6" fillId="2" borderId="2" xfId="0" applyFont="1" applyFill="1" applyBorder="1"/>
    <xf numFmtId="0" fontId="2" fillId="2" borderId="5" xfId="0" applyFont="1" applyFill="1" applyBorder="1"/>
    <xf numFmtId="0" fontId="2" fillId="2" borderId="5" xfId="0" applyFont="1" applyFill="1" applyBorder="1" applyAlignment="1">
      <alignment horizontal="right"/>
    </xf>
    <xf numFmtId="0" fontId="6" fillId="2" borderId="0" xfId="0" applyFont="1" applyFill="1" applyBorder="1" applyAlignment="1">
      <alignment horizontal="left"/>
    </xf>
    <xf numFmtId="43" fontId="4" fillId="2" borderId="0" xfId="1" applyFont="1" applyFill="1" applyBorder="1"/>
    <xf numFmtId="9" fontId="4" fillId="2" borderId="0" xfId="3" applyFont="1" applyFill="1" applyBorder="1"/>
    <xf numFmtId="43" fontId="2" fillId="2" borderId="5" xfId="1" applyFont="1" applyFill="1" applyBorder="1"/>
    <xf numFmtId="43" fontId="2" fillId="2" borderId="0" xfId="1" applyFont="1" applyFill="1" applyBorder="1"/>
    <xf numFmtId="43" fontId="4" fillId="2" borderId="3" xfId="1" quotePrefix="1" applyFont="1" applyFill="1" applyBorder="1" applyAlignment="1">
      <alignment horizontal="right"/>
    </xf>
    <xf numFmtId="164" fontId="4" fillId="2" borderId="3" xfId="1" applyNumberFormat="1" applyFont="1" applyFill="1" applyBorder="1" applyAlignment="1">
      <alignment horizontal="right"/>
    </xf>
    <xf numFmtId="164" fontId="4" fillId="2" borderId="3" xfId="1" applyNumberFormat="1" applyFont="1" applyFill="1" applyBorder="1"/>
    <xf numFmtId="44" fontId="2" fillId="2" borderId="0" xfId="2" applyFont="1" applyFill="1" applyBorder="1" applyAlignment="1">
      <alignment horizontal="right"/>
    </xf>
    <xf numFmtId="43" fontId="4" fillId="2" borderId="0" xfId="1" applyFont="1" applyFill="1" applyBorder="1" applyAlignment="1">
      <alignment horizontal="right"/>
    </xf>
    <xf numFmtId="10" fontId="3" fillId="2" borderId="0" xfId="3" applyNumberFormat="1" applyFont="1" applyFill="1" applyBorder="1"/>
    <xf numFmtId="44" fontId="3" fillId="2" borderId="0" xfId="2" applyFont="1" applyFill="1" applyBorder="1"/>
    <xf numFmtId="165" fontId="3" fillId="2" borderId="0" xfId="3" applyNumberFormat="1" applyFont="1" applyFill="1" applyBorder="1"/>
    <xf numFmtId="0" fontId="6" fillId="2" borderId="4" xfId="0" applyFont="1" applyFill="1" applyBorder="1"/>
    <xf numFmtId="0" fontId="6" fillId="2" borderId="5" xfId="0" applyFont="1" applyFill="1" applyBorder="1"/>
    <xf numFmtId="0" fontId="6" fillId="2" borderId="6" xfId="0" applyFont="1" applyFill="1" applyBorder="1"/>
    <xf numFmtId="0" fontId="6" fillId="0" borderId="0" xfId="0" applyFont="1" applyBorder="1"/>
    <xf numFmtId="44" fontId="2" fillId="2" borderId="10" xfId="2" applyFont="1" applyFill="1" applyBorder="1"/>
    <xf numFmtId="44" fontId="3" fillId="2" borderId="5" xfId="2" applyFont="1" applyFill="1" applyBorder="1"/>
    <xf numFmtId="0" fontId="14" fillId="2" borderId="0" xfId="0" applyFont="1" applyFill="1" applyBorder="1"/>
    <xf numFmtId="9" fontId="4" fillId="2" borderId="0" xfId="3" quotePrefix="1" applyFont="1" applyFill="1" applyBorder="1" applyAlignment="1">
      <alignment horizontal="right"/>
    </xf>
    <xf numFmtId="43" fontId="2" fillId="2" borderId="3" xfId="1" applyFont="1" applyFill="1" applyBorder="1"/>
    <xf numFmtId="0" fontId="6" fillId="2" borderId="0" xfId="0" applyFont="1" applyFill="1"/>
    <xf numFmtId="164" fontId="2" fillId="2" borderId="0" xfId="1" quotePrefix="1" applyNumberFormat="1" applyFont="1" applyFill="1" applyBorder="1" applyAlignment="1">
      <alignment horizontal="right"/>
    </xf>
    <xf numFmtId="9" fontId="2" fillId="2" borderId="0" xfId="3" applyFont="1" applyFill="1" applyBorder="1"/>
    <xf numFmtId="43" fontId="2" fillId="2" borderId="3" xfId="1" quotePrefix="1" applyFont="1" applyFill="1" applyBorder="1" applyAlignment="1">
      <alignment horizontal="right"/>
    </xf>
    <xf numFmtId="43" fontId="2" fillId="2" borderId="0" xfId="1" applyFont="1" applyFill="1" applyBorder="1" applyAlignment="1">
      <alignment horizontal="right"/>
    </xf>
    <xf numFmtId="44" fontId="2" fillId="2" borderId="0" xfId="2" applyFont="1" applyFill="1" applyBorder="1"/>
    <xf numFmtId="0" fontId="6" fillId="2" borderId="0" xfId="0" applyFont="1" applyFill="1" applyBorder="1" applyAlignment="1">
      <alignment horizontal="right"/>
    </xf>
    <xf numFmtId="44" fontId="2" fillId="2" borderId="0" xfId="0" applyNumberFormat="1" applyFont="1" applyFill="1" applyBorder="1"/>
    <xf numFmtId="44" fontId="3" fillId="2" borderId="0" xfId="0" applyNumberFormat="1" applyFont="1" applyFill="1" applyBorder="1"/>
    <xf numFmtId="0" fontId="17" fillId="2" borderId="0" xfId="0" applyFont="1" applyFill="1" applyBorder="1"/>
    <xf numFmtId="167" fontId="7" fillId="2" borderId="0" xfId="1" applyNumberFormat="1" applyFont="1" applyFill="1" applyBorder="1"/>
    <xf numFmtId="167" fontId="7" fillId="2" borderId="0" xfId="0" applyNumberFormat="1" applyFont="1" applyFill="1" applyBorder="1"/>
    <xf numFmtId="167" fontId="0" fillId="2" borderId="0" xfId="1" applyNumberFormat="1" applyFont="1" applyFill="1" applyBorder="1"/>
    <xf numFmtId="167" fontId="0" fillId="2" borderId="0" xfId="0" applyNumberFormat="1" applyFill="1" applyBorder="1"/>
    <xf numFmtId="167" fontId="2" fillId="3" borderId="10" xfId="1" applyNumberFormat="1" applyFont="1" applyFill="1" applyBorder="1"/>
    <xf numFmtId="167" fontId="18" fillId="3" borderId="10" xfId="1" applyNumberFormat="1" applyFont="1" applyFill="1" applyBorder="1"/>
    <xf numFmtId="167" fontId="18" fillId="3" borderId="11" xfId="0" applyNumberFormat="1" applyFont="1" applyFill="1" applyBorder="1"/>
    <xf numFmtId="44" fontId="2" fillId="3" borderId="10" xfId="2" applyFont="1" applyFill="1" applyBorder="1"/>
    <xf numFmtId="165" fontId="2" fillId="3" borderId="10" xfId="3" applyNumberFormat="1" applyFont="1" applyFill="1" applyBorder="1"/>
    <xf numFmtId="164" fontId="2" fillId="3" borderId="3" xfId="1" applyNumberFormat="1" applyFont="1" applyFill="1" applyBorder="1" applyAlignment="1">
      <alignment horizontal="right"/>
    </xf>
    <xf numFmtId="43" fontId="2" fillId="3" borderId="0" xfId="1" applyFont="1" applyFill="1" applyBorder="1"/>
    <xf numFmtId="164" fontId="2" fillId="2" borderId="10" xfId="1" quotePrefix="1" applyNumberFormat="1" applyFont="1" applyFill="1" applyBorder="1" applyAlignment="1">
      <alignment horizontal="right"/>
    </xf>
    <xf numFmtId="44" fontId="2" fillId="3" borderId="10" xfId="0" applyNumberFormat="1" applyFont="1" applyFill="1" applyBorder="1"/>
    <xf numFmtId="0" fontId="6" fillId="2" borderId="0" xfId="0" applyFont="1" applyFill="1" applyBorder="1" applyAlignment="1"/>
    <xf numFmtId="0" fontId="6" fillId="6" borderId="6" xfId="0" applyFont="1" applyFill="1" applyBorder="1"/>
    <xf numFmtId="0" fontId="2" fillId="2" borderId="0" xfId="0" applyFont="1" applyFill="1" applyBorder="1" applyAlignment="1">
      <alignment horizontal="center"/>
    </xf>
    <xf numFmtId="0" fontId="6" fillId="2" borderId="0" xfId="0" applyFont="1" applyFill="1" applyBorder="1" applyAlignment="1">
      <alignment horizontal="center"/>
    </xf>
    <xf numFmtId="0" fontId="2" fillId="2" borderId="5" xfId="0" applyFont="1" applyFill="1" applyBorder="1" applyAlignment="1">
      <alignment horizontal="center"/>
    </xf>
    <xf numFmtId="6" fontId="2" fillId="2" borderId="0" xfId="1" applyNumberFormat="1" applyFont="1" applyFill="1" applyBorder="1" applyAlignment="1">
      <alignment horizontal="center"/>
    </xf>
    <xf numFmtId="43" fontId="2" fillId="2" borderId="0" xfId="1" applyFont="1" applyFill="1" applyBorder="1" applyAlignment="1">
      <alignment horizontal="center"/>
    </xf>
    <xf numFmtId="168" fontId="2" fillId="2" borderId="0" xfId="1" applyNumberFormat="1" applyFont="1" applyFill="1" applyBorder="1" applyAlignment="1">
      <alignment horizontal="center"/>
    </xf>
    <xf numFmtId="9" fontId="2" fillId="2" borderId="0" xfId="3" applyFont="1" applyFill="1" applyBorder="1" applyAlignment="1">
      <alignment horizontal="center"/>
    </xf>
    <xf numFmtId="43" fontId="2" fillId="2" borderId="0" xfId="1" quotePrefix="1" applyFont="1" applyFill="1" applyBorder="1" applyAlignment="1">
      <alignment horizontal="center"/>
    </xf>
    <xf numFmtId="164" fontId="2" fillId="2" borderId="0" xfId="1" applyNumberFormat="1" applyFont="1" applyFill="1" applyBorder="1" applyAlignment="1">
      <alignment horizontal="center"/>
    </xf>
    <xf numFmtId="0" fontId="6" fillId="2" borderId="0" xfId="0" applyFont="1" applyFill="1" applyBorder="1" applyAlignment="1">
      <alignment horizontal="left" wrapText="1"/>
    </xf>
    <xf numFmtId="0" fontId="6" fillId="6" borderId="0" xfId="0" applyFont="1" applyFill="1" applyBorder="1"/>
    <xf numFmtId="0" fontId="2" fillId="6" borderId="0" xfId="0" applyFont="1" applyFill="1" applyBorder="1" applyAlignment="1">
      <alignment horizontal="right"/>
    </xf>
    <xf numFmtId="0" fontId="6" fillId="6" borderId="0" xfId="0" applyFont="1" applyFill="1" applyBorder="1" applyAlignment="1">
      <alignment horizontal="right"/>
    </xf>
    <xf numFmtId="0" fontId="6" fillId="6" borderId="2" xfId="0" applyFont="1" applyFill="1" applyBorder="1"/>
    <xf numFmtId="0" fontId="2" fillId="6" borderId="3" xfId="0" applyFont="1" applyFill="1" applyBorder="1"/>
    <xf numFmtId="0" fontId="2" fillId="6" borderId="3" xfId="0" applyFont="1" applyFill="1" applyBorder="1" applyAlignment="1">
      <alignment horizontal="right"/>
    </xf>
    <xf numFmtId="0" fontId="6" fillId="6" borderId="0" xfId="0" applyFont="1" applyFill="1" applyBorder="1" applyAlignment="1">
      <alignment horizontal="left"/>
    </xf>
    <xf numFmtId="43" fontId="4" fillId="6" borderId="0" xfId="1" applyFont="1" applyFill="1" applyBorder="1"/>
    <xf numFmtId="43" fontId="3" fillId="6" borderId="0" xfId="1" applyFont="1" applyFill="1" applyBorder="1"/>
    <xf numFmtId="0" fontId="6" fillId="6" borderId="5" xfId="0" applyFont="1" applyFill="1" applyBorder="1"/>
    <xf numFmtId="9" fontId="4" fillId="6" borderId="0" xfId="3" applyFont="1" applyFill="1" applyBorder="1"/>
    <xf numFmtId="43" fontId="2" fillId="6" borderId="3" xfId="1" applyFont="1" applyFill="1" applyBorder="1"/>
    <xf numFmtId="9" fontId="3" fillId="6" borderId="0" xfId="3" applyFont="1" applyFill="1" applyBorder="1"/>
    <xf numFmtId="43" fontId="2" fillId="6" borderId="0" xfId="1" applyFont="1" applyFill="1" applyBorder="1"/>
    <xf numFmtId="43" fontId="4" fillId="6" borderId="3" xfId="1" quotePrefix="1" applyFont="1" applyFill="1" applyBorder="1" applyAlignment="1">
      <alignment horizontal="right"/>
    </xf>
    <xf numFmtId="164" fontId="4" fillId="6" borderId="3" xfId="1" applyNumberFormat="1" applyFont="1" applyFill="1" applyBorder="1" applyAlignment="1">
      <alignment horizontal="right"/>
    </xf>
    <xf numFmtId="164" fontId="4" fillId="6" borderId="3" xfId="1" applyNumberFormat="1" applyFont="1" applyFill="1" applyBorder="1"/>
    <xf numFmtId="44" fontId="2" fillId="6" borderId="0" xfId="2" applyFont="1" applyFill="1" applyBorder="1" applyAlignment="1">
      <alignment horizontal="right"/>
    </xf>
    <xf numFmtId="43" fontId="4" fillId="6" borderId="0" xfId="1" applyFont="1" applyFill="1" applyBorder="1" applyAlignment="1">
      <alignment horizontal="right"/>
    </xf>
    <xf numFmtId="10" fontId="3" fillId="6" borderId="0" xfId="3" applyNumberFormat="1" applyFont="1" applyFill="1" applyBorder="1"/>
    <xf numFmtId="0" fontId="2" fillId="6" borderId="0" xfId="0" applyFont="1" applyFill="1" applyBorder="1"/>
    <xf numFmtId="44" fontId="3" fillId="6" borderId="0" xfId="2" applyFont="1" applyFill="1" applyBorder="1"/>
    <xf numFmtId="44" fontId="2" fillId="6" borderId="0" xfId="2" applyFont="1" applyFill="1" applyBorder="1"/>
    <xf numFmtId="44" fontId="2" fillId="6" borderId="0" xfId="0" applyNumberFormat="1" applyFont="1" applyFill="1" applyBorder="1"/>
    <xf numFmtId="43" fontId="4" fillId="6" borderId="2" xfId="1" applyFont="1" applyFill="1" applyBorder="1" applyAlignment="1">
      <alignment horizontal="right"/>
    </xf>
    <xf numFmtId="43" fontId="4" fillId="6" borderId="5" xfId="1" applyFont="1" applyFill="1" applyBorder="1" applyAlignment="1">
      <alignment horizontal="right"/>
    </xf>
    <xf numFmtId="43" fontId="4" fillId="6" borderId="6" xfId="1" applyFont="1" applyFill="1" applyBorder="1" applyAlignment="1">
      <alignment horizontal="right"/>
    </xf>
    <xf numFmtId="0" fontId="6" fillId="0" borderId="0" xfId="0" applyFont="1" applyFill="1"/>
    <xf numFmtId="43" fontId="4" fillId="0" borderId="0" xfId="1" applyFont="1" applyFill="1" applyBorder="1" applyAlignment="1">
      <alignment horizontal="right"/>
    </xf>
    <xf numFmtId="0" fontId="6" fillId="0" borderId="0" xfId="0" applyFont="1" applyFill="1" applyBorder="1"/>
    <xf numFmtId="10" fontId="3" fillId="0" borderId="0" xfId="3" applyNumberFormat="1" applyFont="1" applyFill="1" applyBorder="1"/>
    <xf numFmtId="43" fontId="4" fillId="0" borderId="0" xfId="1" applyFont="1" applyFill="1" applyBorder="1"/>
    <xf numFmtId="0" fontId="5" fillId="4" borderId="0" xfId="0" applyFont="1" applyFill="1" applyBorder="1" applyAlignment="1"/>
    <xf numFmtId="0" fontId="2" fillId="2" borderId="8" xfId="0" quotePrefix="1" applyFont="1" applyFill="1" applyBorder="1" applyAlignment="1">
      <alignment horizontal="right"/>
    </xf>
    <xf numFmtId="0" fontId="6" fillId="0" borderId="9" xfId="0" applyFont="1" applyBorder="1"/>
    <xf numFmtId="0" fontId="0" fillId="6" borderId="0" xfId="0" applyFill="1" applyAlignment="1">
      <alignment wrapText="1"/>
    </xf>
    <xf numFmtId="0" fontId="5" fillId="4" borderId="0" xfId="0" applyFont="1" applyFill="1" applyBorder="1" applyAlignment="1">
      <alignment horizontal="left" vertical="center" wrapText="1"/>
    </xf>
    <xf numFmtId="0" fontId="0" fillId="0" borderId="0" xfId="0" applyAlignment="1">
      <alignment wrapText="1"/>
    </xf>
    <xf numFmtId="0" fontId="6" fillId="2" borderId="0" xfId="0" applyNumberFormat="1" applyFont="1" applyFill="1" applyBorder="1" applyAlignment="1">
      <alignment wrapText="1"/>
    </xf>
    <xf numFmtId="0" fontId="0" fillId="2" borderId="0" xfId="0" applyFill="1" applyAlignment="1">
      <alignment wrapText="1"/>
    </xf>
    <xf numFmtId="0" fontId="5" fillId="4" borderId="0" xfId="0" applyFont="1" applyFill="1" applyBorder="1" applyAlignment="1">
      <alignment horizontal="left" vertical="center"/>
    </xf>
    <xf numFmtId="0" fontId="0" fillId="0" borderId="0" xfId="0" applyBorder="1" applyAlignment="1"/>
    <xf numFmtId="0" fontId="6" fillId="2" borderId="0" xfId="0" applyFont="1" applyFill="1" applyBorder="1" applyAlignment="1">
      <alignment wrapText="1"/>
    </xf>
    <xf numFmtId="0" fontId="7" fillId="2" borderId="0" xfId="0" applyFont="1" applyFill="1" applyBorder="1" applyAlignment="1">
      <alignment wrapText="1"/>
    </xf>
    <xf numFmtId="0" fontId="12" fillId="4" borderId="0" xfId="0" applyFont="1" applyFill="1" applyBorder="1" applyAlignment="1">
      <alignment horizontal="left" vertical="center"/>
    </xf>
    <xf numFmtId="0" fontId="13" fillId="0" borderId="0" xfId="0" applyFont="1" applyBorder="1" applyAlignment="1"/>
    <xf numFmtId="166" fontId="10" fillId="2" borderId="5" xfId="1" applyNumberFormat="1" applyFont="1" applyFill="1" applyBorder="1" applyAlignment="1">
      <alignment horizontal="center"/>
    </xf>
    <xf numFmtId="0" fontId="7" fillId="2" borderId="5" xfId="0" applyFont="1" applyFill="1" applyBorder="1" applyAlignment="1">
      <alignment horizontal="center"/>
    </xf>
    <xf numFmtId="0" fontId="11" fillId="2" borderId="0" xfId="0" applyNumberFormat="1" applyFont="1" applyFill="1" applyBorder="1" applyAlignment="1">
      <alignment wrapText="1"/>
    </xf>
    <xf numFmtId="0" fontId="0" fillId="2" borderId="0" xfId="0" applyFill="1" applyBorder="1" applyAlignment="1">
      <alignment wrapText="1"/>
    </xf>
    <xf numFmtId="0" fontId="5" fillId="4" borderId="0" xfId="0" applyFont="1" applyFill="1" applyBorder="1" applyAlignment="1"/>
    <xf numFmtId="0" fontId="6" fillId="2" borderId="0" xfId="0" applyNumberFormat="1" applyFont="1" applyFill="1" applyBorder="1" applyAlignment="1">
      <alignment horizontal="left" wrapText="1"/>
    </xf>
    <xf numFmtId="0" fontId="0" fillId="0" borderId="0" xfId="0" applyAlignment="1"/>
    <xf numFmtId="0" fontId="15" fillId="5" borderId="12" xfId="0" applyFont="1" applyFill="1" applyBorder="1" applyAlignment="1">
      <alignment horizontal="center"/>
    </xf>
    <xf numFmtId="0" fontId="16" fillId="5" borderId="13" xfId="0" applyFont="1" applyFill="1" applyBorder="1" applyAlignment="1">
      <alignment horizontal="center"/>
    </xf>
    <xf numFmtId="0" fontId="16" fillId="5" borderId="14" xfId="0" applyFont="1" applyFill="1" applyBorder="1" applyAlignment="1">
      <alignment horizontal="center"/>
    </xf>
    <xf numFmtId="0" fontId="2" fillId="2" borderId="0" xfId="0" applyFont="1" applyFill="1" applyBorder="1" applyAlignment="1">
      <alignment vertical="center" wrapText="1"/>
    </xf>
    <xf numFmtId="0" fontId="0" fillId="2" borderId="0" xfId="0" applyFill="1" applyAlignment="1">
      <alignment vertical="center" wrapText="1"/>
    </xf>
    <xf numFmtId="0" fontId="6" fillId="5" borderId="0" xfId="0" applyFont="1" applyFill="1" applyBorder="1" applyAlignment="1"/>
    <xf numFmtId="0" fontId="1" fillId="2" borderId="0" xfId="0" applyFont="1" applyFill="1" applyBorder="1" applyAlignment="1">
      <alignment horizontal="left" wrapText="1"/>
    </xf>
    <xf numFmtId="0" fontId="6" fillId="2" borderId="0" xfId="0" applyFont="1" applyFill="1" applyBorder="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tabSelected="1" workbookViewId="0"/>
  </sheetViews>
  <sheetFormatPr defaultRowHeight="13.2" x14ac:dyDescent="0.25"/>
  <cols>
    <col min="1" max="1" width="2.77734375" customWidth="1"/>
    <col min="2" max="2" width="54.77734375" customWidth="1"/>
    <col min="3" max="3" width="2.77734375" customWidth="1"/>
    <col min="4" max="4" width="16.77734375" customWidth="1"/>
    <col min="5" max="5" width="2.77734375" customWidth="1"/>
    <col min="6" max="6" width="16.77734375" customWidth="1"/>
    <col min="7" max="7" width="2.77734375" customWidth="1"/>
  </cols>
  <sheetData>
    <row r="1" spans="1:7" x14ac:dyDescent="0.25">
      <c r="A1" s="22"/>
      <c r="B1" s="23"/>
      <c r="C1" s="23"/>
      <c r="D1" s="23"/>
      <c r="E1" s="23"/>
      <c r="F1" s="23"/>
      <c r="G1" s="24"/>
    </row>
    <row r="2" spans="1:7" ht="15.75" customHeight="1" x14ac:dyDescent="0.25">
      <c r="A2" s="1"/>
      <c r="B2" s="151" t="s">
        <v>114</v>
      </c>
      <c r="C2" s="152"/>
      <c r="D2" s="152"/>
      <c r="E2" s="152"/>
      <c r="F2" s="152"/>
      <c r="G2" s="2"/>
    </row>
    <row r="3" spans="1:7" x14ac:dyDescent="0.25">
      <c r="A3" s="6"/>
      <c r="B3" s="7"/>
      <c r="C3" s="8"/>
      <c r="D3" s="8"/>
      <c r="E3" s="8"/>
      <c r="F3" s="8"/>
      <c r="G3" s="9"/>
    </row>
    <row r="4" spans="1:7" x14ac:dyDescent="0.25">
      <c r="A4" s="6"/>
      <c r="B4" s="153" t="s">
        <v>115</v>
      </c>
      <c r="C4" s="152"/>
      <c r="D4" s="152"/>
      <c r="E4" s="152"/>
      <c r="F4" s="152"/>
      <c r="G4" s="9"/>
    </row>
    <row r="5" spans="1:7" x14ac:dyDescent="0.25">
      <c r="A5" s="6"/>
      <c r="B5" s="152"/>
      <c r="C5" s="152"/>
      <c r="D5" s="152"/>
      <c r="E5" s="152"/>
      <c r="F5" s="152"/>
      <c r="G5" s="9"/>
    </row>
    <row r="6" spans="1:7" x14ac:dyDescent="0.25">
      <c r="A6" s="6"/>
      <c r="B6" s="152"/>
      <c r="C6" s="152"/>
      <c r="D6" s="152"/>
      <c r="E6" s="152"/>
      <c r="F6" s="152"/>
      <c r="G6" s="9"/>
    </row>
    <row r="7" spans="1:7" x14ac:dyDescent="0.25">
      <c r="A7" s="6"/>
      <c r="B7" s="152"/>
      <c r="C7" s="152"/>
      <c r="D7" s="152"/>
      <c r="E7" s="152"/>
      <c r="F7" s="152"/>
      <c r="G7" s="9"/>
    </row>
    <row r="8" spans="1:7" x14ac:dyDescent="0.25">
      <c r="A8" s="6"/>
      <c r="B8" s="152"/>
      <c r="C8" s="152"/>
      <c r="D8" s="152"/>
      <c r="E8" s="152"/>
      <c r="F8" s="152"/>
      <c r="G8" s="9"/>
    </row>
    <row r="9" spans="1:7" x14ac:dyDescent="0.25">
      <c r="A9" s="6"/>
      <c r="B9" s="152"/>
      <c r="C9" s="152"/>
      <c r="D9" s="152"/>
      <c r="E9" s="152"/>
      <c r="F9" s="152"/>
      <c r="G9" s="9"/>
    </row>
    <row r="10" spans="1:7" x14ac:dyDescent="0.25">
      <c r="A10" s="6"/>
      <c r="B10" s="152"/>
      <c r="C10" s="152"/>
      <c r="D10" s="152"/>
      <c r="E10" s="152"/>
      <c r="F10" s="152"/>
      <c r="G10" s="9"/>
    </row>
    <row r="11" spans="1:7" x14ac:dyDescent="0.25">
      <c r="A11" s="6"/>
      <c r="B11" s="152"/>
      <c r="C11" s="152"/>
      <c r="D11" s="152"/>
      <c r="E11" s="152"/>
      <c r="F11" s="152"/>
      <c r="G11" s="9"/>
    </row>
    <row r="12" spans="1:7" x14ac:dyDescent="0.25">
      <c r="A12" s="6"/>
      <c r="B12" s="150"/>
      <c r="C12" s="150"/>
      <c r="D12" s="150"/>
      <c r="E12" s="150"/>
      <c r="F12" s="150"/>
      <c r="G12" s="9"/>
    </row>
    <row r="13" spans="1:7" ht="15.75" customHeight="1" x14ac:dyDescent="0.25">
      <c r="A13" s="1"/>
      <c r="B13" s="151" t="s">
        <v>88</v>
      </c>
      <c r="C13" s="152"/>
      <c r="D13" s="152"/>
      <c r="E13" s="152"/>
      <c r="F13" s="152"/>
      <c r="G13" s="2"/>
    </row>
    <row r="14" spans="1:7" x14ac:dyDescent="0.25">
      <c r="A14" s="6"/>
      <c r="B14" s="45"/>
      <c r="C14" s="45"/>
      <c r="D14" s="45"/>
      <c r="E14" s="45"/>
      <c r="F14" s="45"/>
      <c r="G14" s="9"/>
    </row>
    <row r="15" spans="1:7" x14ac:dyDescent="0.25">
      <c r="A15" s="6"/>
      <c r="B15" s="154" t="s">
        <v>1</v>
      </c>
      <c r="C15" s="154"/>
      <c r="D15" s="154"/>
      <c r="E15" s="154"/>
      <c r="F15" s="154"/>
      <c r="G15" s="9"/>
    </row>
    <row r="16" spans="1:7" x14ac:dyDescent="0.25">
      <c r="A16" s="6"/>
      <c r="B16" s="10"/>
      <c r="C16" s="8"/>
      <c r="D16" s="8"/>
      <c r="E16" s="8"/>
      <c r="F16" s="8"/>
      <c r="G16" s="9"/>
    </row>
    <row r="17" spans="1:7" x14ac:dyDescent="0.25">
      <c r="A17" s="6"/>
      <c r="B17" s="8"/>
      <c r="C17" s="8"/>
      <c r="D17" s="11" t="s">
        <v>2</v>
      </c>
      <c r="E17" s="11"/>
      <c r="F17" s="11" t="s">
        <v>3</v>
      </c>
      <c r="G17" s="9"/>
    </row>
    <row r="18" spans="1:7" x14ac:dyDescent="0.25">
      <c r="A18" s="6"/>
      <c r="B18" s="12" t="s">
        <v>0</v>
      </c>
      <c r="C18" s="8"/>
      <c r="D18" s="13" t="s">
        <v>4</v>
      </c>
      <c r="E18" s="8"/>
      <c r="F18" s="13" t="s">
        <v>5</v>
      </c>
      <c r="G18" s="9"/>
    </row>
    <row r="19" spans="1:7" x14ac:dyDescent="0.25">
      <c r="A19" s="6"/>
      <c r="B19" s="8" t="s">
        <v>6</v>
      </c>
      <c r="C19" s="8"/>
      <c r="D19" s="18">
        <v>10</v>
      </c>
      <c r="E19" s="92"/>
      <c r="F19" s="18">
        <v>7</v>
      </c>
      <c r="G19" s="9"/>
    </row>
    <row r="20" spans="1:7" x14ac:dyDescent="0.25">
      <c r="A20" s="6"/>
      <c r="B20" s="8" t="s">
        <v>7</v>
      </c>
      <c r="C20" s="8"/>
      <c r="D20" s="18">
        <v>2</v>
      </c>
      <c r="E20" s="92"/>
      <c r="F20" s="18">
        <v>7</v>
      </c>
      <c r="G20" s="9"/>
    </row>
    <row r="21" spans="1:7" x14ac:dyDescent="0.25">
      <c r="A21" s="6"/>
      <c r="B21" s="8" t="s">
        <v>9</v>
      </c>
      <c r="C21" s="8"/>
      <c r="D21" s="18">
        <v>1000</v>
      </c>
      <c r="E21" s="92"/>
      <c r="F21" s="18"/>
      <c r="G21" s="9"/>
    </row>
    <row r="22" spans="1:7" x14ac:dyDescent="0.25">
      <c r="A22" s="6"/>
      <c r="B22" s="8" t="s">
        <v>8</v>
      </c>
      <c r="C22" s="8"/>
      <c r="D22" s="18">
        <v>1000</v>
      </c>
      <c r="E22" s="93"/>
      <c r="F22" s="18"/>
      <c r="G22" s="9"/>
    </row>
    <row r="23" spans="1:7" x14ac:dyDescent="0.25">
      <c r="A23" s="6"/>
      <c r="B23" s="8"/>
      <c r="C23" s="8"/>
      <c r="D23" s="14"/>
      <c r="E23" s="8"/>
      <c r="F23" s="15"/>
      <c r="G23" s="9"/>
    </row>
    <row r="24" spans="1:7" x14ac:dyDescent="0.25">
      <c r="A24" s="6"/>
      <c r="B24" s="8"/>
      <c r="C24" s="8"/>
      <c r="D24" s="8"/>
      <c r="E24" s="8"/>
      <c r="F24" s="8"/>
      <c r="G24" s="9"/>
    </row>
    <row r="25" spans="1:7" x14ac:dyDescent="0.25">
      <c r="A25" s="6"/>
      <c r="B25" s="12" t="s">
        <v>10</v>
      </c>
      <c r="C25" s="8"/>
      <c r="D25" s="13" t="s">
        <v>2</v>
      </c>
      <c r="E25" s="11"/>
      <c r="F25" s="13" t="s">
        <v>3</v>
      </c>
      <c r="G25" s="9"/>
    </row>
    <row r="26" spans="1:7" x14ac:dyDescent="0.25">
      <c r="A26" s="6"/>
      <c r="B26" s="16"/>
      <c r="C26" s="8"/>
      <c r="D26" s="8"/>
      <c r="E26" s="8"/>
      <c r="F26" s="8"/>
      <c r="G26" s="9"/>
    </row>
    <row r="27" spans="1:7" x14ac:dyDescent="0.25">
      <c r="A27" s="6"/>
      <c r="B27" s="10" t="s">
        <v>11</v>
      </c>
      <c r="C27" s="8"/>
      <c r="D27" s="8"/>
      <c r="E27" s="8"/>
      <c r="F27" s="8"/>
      <c r="G27" s="9"/>
    </row>
    <row r="28" spans="1:7" x14ac:dyDescent="0.25">
      <c r="A28" s="6"/>
      <c r="B28" s="17" t="s">
        <v>13</v>
      </c>
      <c r="C28" s="8"/>
      <c r="D28" s="18">
        <v>800</v>
      </c>
      <c r="E28" s="8"/>
      <c r="F28" s="18">
        <v>200</v>
      </c>
      <c r="G28" s="9"/>
    </row>
    <row r="29" spans="1:7" x14ac:dyDescent="0.25">
      <c r="A29" s="6"/>
      <c r="B29" s="17" t="s">
        <v>14</v>
      </c>
      <c r="C29" s="8"/>
      <c r="D29" s="94">
        <f>D19*D28</f>
        <v>8000</v>
      </c>
      <c r="E29" s="8"/>
      <c r="F29" s="94">
        <f>F19*F28</f>
        <v>1400</v>
      </c>
      <c r="G29" s="9"/>
    </row>
    <row r="30" spans="1:7" x14ac:dyDescent="0.25">
      <c r="A30" s="6"/>
      <c r="B30" s="8"/>
      <c r="C30" s="8"/>
      <c r="D30" s="8"/>
      <c r="E30" s="8"/>
      <c r="F30" s="8"/>
      <c r="G30" s="9"/>
    </row>
    <row r="31" spans="1:7" x14ac:dyDescent="0.25">
      <c r="A31" s="6"/>
      <c r="B31" s="10" t="s">
        <v>12</v>
      </c>
      <c r="C31" s="8"/>
      <c r="D31" s="8"/>
      <c r="E31" s="8"/>
      <c r="F31" s="8"/>
      <c r="G31" s="9"/>
    </row>
    <row r="32" spans="1:7" x14ac:dyDescent="0.25">
      <c r="A32" s="6"/>
      <c r="B32" s="17" t="s">
        <v>13</v>
      </c>
      <c r="C32" s="8"/>
      <c r="D32" s="18">
        <v>200</v>
      </c>
      <c r="E32" s="8"/>
      <c r="F32" s="18">
        <v>800</v>
      </c>
      <c r="G32" s="9"/>
    </row>
    <row r="33" spans="1:7" x14ac:dyDescent="0.25">
      <c r="A33" s="6"/>
      <c r="B33" s="17" t="s">
        <v>14</v>
      </c>
      <c r="C33" s="8"/>
      <c r="D33" s="94">
        <f>D20*D32</f>
        <v>400</v>
      </c>
      <c r="E33" s="8"/>
      <c r="F33" s="94">
        <f>F20*F32</f>
        <v>5600</v>
      </c>
      <c r="G33" s="9"/>
    </row>
    <row r="34" spans="1:7" x14ac:dyDescent="0.25">
      <c r="A34" s="6"/>
      <c r="B34" s="8"/>
      <c r="C34" s="8"/>
      <c r="D34" s="8"/>
      <c r="E34" s="8"/>
      <c r="F34" s="8"/>
      <c r="G34" s="9"/>
    </row>
    <row r="35" spans="1:7" x14ac:dyDescent="0.25">
      <c r="A35" s="6"/>
      <c r="B35" s="8" t="s">
        <v>15</v>
      </c>
      <c r="C35" s="8"/>
      <c r="D35" s="94">
        <f>D29+D33</f>
        <v>8400</v>
      </c>
      <c r="E35" s="8"/>
      <c r="F35" s="94">
        <f>F29+F33</f>
        <v>7000</v>
      </c>
      <c r="G35" s="9"/>
    </row>
    <row r="36" spans="1:7" x14ac:dyDescent="0.25">
      <c r="A36" s="6"/>
      <c r="B36" s="8"/>
      <c r="C36" s="8"/>
      <c r="D36" s="8"/>
      <c r="E36" s="8"/>
      <c r="F36" s="8"/>
      <c r="G36" s="9"/>
    </row>
    <row r="37" spans="1:7" ht="13.8" thickBot="1" x14ac:dyDescent="0.3">
      <c r="A37" s="19"/>
      <c r="B37" s="20"/>
      <c r="C37" s="20"/>
      <c r="D37" s="20"/>
      <c r="E37" s="20"/>
      <c r="F37" s="20"/>
      <c r="G37" s="21"/>
    </row>
  </sheetData>
  <mergeCells count="4">
    <mergeCell ref="B2:F2"/>
    <mergeCell ref="B4:F11"/>
    <mergeCell ref="B15:F15"/>
    <mergeCell ref="B13:F13"/>
  </mergeCells>
  <phoneticPr fontId="0" type="noConversion"/>
  <printOptions horizontalCentered="1"/>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workbookViewId="0"/>
  </sheetViews>
  <sheetFormatPr defaultColWidth="9.33203125" defaultRowHeight="13.2" x14ac:dyDescent="0.25"/>
  <cols>
    <col min="1" max="1" width="3.109375" style="50" customWidth="1"/>
    <col min="2" max="2" width="38.109375" style="50" customWidth="1"/>
    <col min="3" max="3" width="7.77734375" style="50" customWidth="1"/>
    <col min="4" max="4" width="14.77734375" style="50" customWidth="1"/>
    <col min="5" max="5" width="7.77734375" style="50" customWidth="1"/>
    <col min="6" max="6" width="14.77734375" style="50" customWidth="1"/>
    <col min="7" max="7" width="7.77734375" style="50" customWidth="1"/>
    <col min="8" max="8" width="14.77734375" style="50" customWidth="1"/>
    <col min="9" max="9" width="7.77734375" style="50" customWidth="1"/>
    <col min="10" max="10" width="14.77734375" style="50" customWidth="1"/>
    <col min="11" max="11" width="3.109375" style="74" customWidth="1"/>
    <col min="12" max="16384" width="9.33203125" style="50"/>
  </cols>
  <sheetData>
    <row r="1" spans="1:11" x14ac:dyDescent="0.25">
      <c r="A1" s="47"/>
      <c r="B1" s="48"/>
      <c r="C1" s="48"/>
      <c r="D1" s="48"/>
      <c r="E1" s="48"/>
      <c r="F1" s="48"/>
      <c r="G1" s="48"/>
      <c r="H1" s="48"/>
      <c r="I1" s="48"/>
      <c r="J1" s="48"/>
      <c r="K1" s="49"/>
    </row>
    <row r="2" spans="1:11" ht="15.6" x14ac:dyDescent="0.3">
      <c r="A2" s="51"/>
      <c r="B2" s="165" t="s">
        <v>109</v>
      </c>
      <c r="C2" s="167"/>
      <c r="D2" s="167"/>
      <c r="E2" s="167"/>
      <c r="F2" s="167"/>
      <c r="G2" s="167"/>
      <c r="H2" s="167"/>
      <c r="I2" s="167"/>
      <c r="J2" s="167"/>
      <c r="K2" s="52"/>
    </row>
    <row r="3" spans="1:11" x14ac:dyDescent="0.25">
      <c r="A3" s="53"/>
      <c r="B3" s="17"/>
      <c r="C3" s="17"/>
      <c r="D3" s="54"/>
      <c r="E3" s="17"/>
      <c r="F3" s="54"/>
      <c r="G3" s="17"/>
      <c r="H3" s="54"/>
      <c r="I3" s="17"/>
      <c r="J3" s="54"/>
      <c r="K3" s="55"/>
    </row>
    <row r="4" spans="1:11" x14ac:dyDescent="0.25">
      <c r="A4" s="53"/>
      <c r="B4" s="157" t="s">
        <v>110</v>
      </c>
      <c r="C4" s="154"/>
      <c r="D4" s="154"/>
      <c r="E4" s="154"/>
      <c r="F4" s="154"/>
      <c r="G4" s="154"/>
      <c r="H4" s="154"/>
      <c r="I4" s="154"/>
      <c r="J4" s="154"/>
      <c r="K4" s="55"/>
    </row>
    <row r="5" spans="1:11" x14ac:dyDescent="0.25">
      <c r="A5" s="53"/>
      <c r="B5" s="154"/>
      <c r="C5" s="154"/>
      <c r="D5" s="154"/>
      <c r="E5" s="154"/>
      <c r="F5" s="154"/>
      <c r="G5" s="154"/>
      <c r="H5" s="154"/>
      <c r="I5" s="154"/>
      <c r="J5" s="154"/>
      <c r="K5" s="55"/>
    </row>
    <row r="6" spans="1:11" x14ac:dyDescent="0.25">
      <c r="A6" s="53"/>
      <c r="B6" s="17"/>
      <c r="C6" s="17"/>
      <c r="D6" s="54"/>
      <c r="E6" s="17"/>
      <c r="F6" s="54"/>
      <c r="G6" s="17"/>
      <c r="H6" s="54"/>
      <c r="I6" s="17"/>
      <c r="J6" s="54"/>
      <c r="K6" s="55"/>
    </row>
    <row r="7" spans="1:11" ht="12.75" customHeight="1" x14ac:dyDescent="0.25">
      <c r="A7" s="53"/>
      <c r="B7" s="174" t="s">
        <v>119</v>
      </c>
      <c r="C7" s="175"/>
      <c r="D7" s="175"/>
      <c r="E7" s="175"/>
      <c r="F7" s="175"/>
      <c r="G7" s="175"/>
      <c r="H7" s="175"/>
      <c r="I7" s="175"/>
      <c r="J7" s="175"/>
      <c r="K7" s="55"/>
    </row>
    <row r="8" spans="1:11" x14ac:dyDescent="0.25">
      <c r="A8" s="53"/>
      <c r="B8" s="175"/>
      <c r="C8" s="175"/>
      <c r="D8" s="175"/>
      <c r="E8" s="175"/>
      <c r="F8" s="175"/>
      <c r="G8" s="175"/>
      <c r="H8" s="175"/>
      <c r="I8" s="175"/>
      <c r="J8" s="175"/>
      <c r="K8" s="55"/>
    </row>
    <row r="9" spans="1:11" x14ac:dyDescent="0.25">
      <c r="A9" s="53"/>
      <c r="B9" s="175"/>
      <c r="C9" s="175"/>
      <c r="D9" s="175"/>
      <c r="E9" s="175"/>
      <c r="F9" s="175"/>
      <c r="G9" s="175"/>
      <c r="H9" s="175"/>
      <c r="I9" s="175"/>
      <c r="J9" s="175"/>
      <c r="K9" s="55"/>
    </row>
    <row r="10" spans="1:11" ht="12.75" customHeight="1" x14ac:dyDescent="0.25">
      <c r="A10" s="53"/>
      <c r="B10" s="175"/>
      <c r="C10" s="175"/>
      <c r="D10" s="175"/>
      <c r="E10" s="175"/>
      <c r="F10" s="175"/>
      <c r="G10" s="175"/>
      <c r="H10" s="175"/>
      <c r="I10" s="175"/>
      <c r="J10" s="175"/>
      <c r="K10" s="55"/>
    </row>
    <row r="11" spans="1:11" x14ac:dyDescent="0.25">
      <c r="A11" s="53"/>
      <c r="B11" s="175"/>
      <c r="C11" s="175"/>
      <c r="D11" s="175"/>
      <c r="E11" s="175"/>
      <c r="F11" s="175"/>
      <c r="G11" s="175"/>
      <c r="H11" s="175"/>
      <c r="I11" s="175"/>
      <c r="J11" s="175"/>
      <c r="K11" s="55"/>
    </row>
    <row r="12" spans="1:11" x14ac:dyDescent="0.25">
      <c r="A12" s="53"/>
      <c r="B12" s="175"/>
      <c r="C12" s="175"/>
      <c r="D12" s="175"/>
      <c r="E12" s="175"/>
      <c r="F12" s="175"/>
      <c r="G12" s="175"/>
      <c r="H12" s="175"/>
      <c r="I12" s="175"/>
      <c r="J12" s="175"/>
      <c r="K12" s="55"/>
    </row>
    <row r="13" spans="1:11" x14ac:dyDescent="0.25">
      <c r="A13" s="53"/>
      <c r="B13" s="114"/>
      <c r="C13" s="114"/>
      <c r="D13" s="114"/>
      <c r="E13" s="114"/>
      <c r="F13" s="114"/>
      <c r="G13" s="114"/>
      <c r="H13" s="114"/>
      <c r="I13" s="114"/>
      <c r="J13" s="114"/>
      <c r="K13" s="55"/>
    </row>
    <row r="14" spans="1:11" x14ac:dyDescent="0.25">
      <c r="A14" s="53"/>
      <c r="B14" s="17"/>
      <c r="C14" s="17"/>
      <c r="D14" s="11" t="s">
        <v>107</v>
      </c>
      <c r="E14" s="86"/>
      <c r="F14" s="11" t="s">
        <v>41</v>
      </c>
      <c r="G14" s="86"/>
      <c r="H14" s="11" t="s">
        <v>42</v>
      </c>
      <c r="I14" s="86"/>
      <c r="J14" s="11" t="s">
        <v>43</v>
      </c>
      <c r="K14" s="55"/>
    </row>
    <row r="15" spans="1:11" x14ac:dyDescent="0.25">
      <c r="A15" s="53"/>
      <c r="B15" s="17"/>
      <c r="C15" s="17"/>
      <c r="D15" s="11" t="s">
        <v>44</v>
      </c>
      <c r="E15" s="86"/>
      <c r="F15" s="11" t="s">
        <v>45</v>
      </c>
      <c r="G15" s="86"/>
      <c r="H15" s="11" t="s">
        <v>45</v>
      </c>
      <c r="I15" s="86"/>
      <c r="J15" s="11" t="s">
        <v>45</v>
      </c>
      <c r="K15" s="55"/>
    </row>
    <row r="16" spans="1:11" x14ac:dyDescent="0.25">
      <c r="A16" s="53"/>
      <c r="B16" s="12" t="s">
        <v>46</v>
      </c>
      <c r="C16" s="17"/>
      <c r="D16" s="13" t="s">
        <v>47</v>
      </c>
      <c r="E16" s="86"/>
      <c r="F16" s="13" t="s">
        <v>48</v>
      </c>
      <c r="G16" s="86"/>
      <c r="H16" s="13" t="s">
        <v>49</v>
      </c>
      <c r="I16" s="86"/>
      <c r="J16" s="13" t="s">
        <v>50</v>
      </c>
      <c r="K16" s="55"/>
    </row>
    <row r="17" spans="1:11" x14ac:dyDescent="0.25">
      <c r="A17" s="53"/>
      <c r="B17" s="58"/>
      <c r="C17" s="17"/>
      <c r="D17" s="59"/>
      <c r="E17" s="17"/>
      <c r="F17" s="59"/>
      <c r="G17" s="17"/>
      <c r="H17" s="59"/>
      <c r="I17" s="17"/>
      <c r="J17" s="59"/>
      <c r="K17" s="55"/>
    </row>
    <row r="18" spans="1:11" x14ac:dyDescent="0.25">
      <c r="A18" s="53"/>
      <c r="B18" s="58" t="s">
        <v>51</v>
      </c>
      <c r="C18" s="17"/>
      <c r="D18" s="59">
        <v>4500</v>
      </c>
      <c r="E18" s="17"/>
      <c r="F18" s="59">
        <v>6250</v>
      </c>
      <c r="G18" s="17"/>
      <c r="H18" s="59">
        <v>4500</v>
      </c>
      <c r="I18" s="17"/>
      <c r="J18" s="59">
        <v>2500</v>
      </c>
      <c r="K18" s="55"/>
    </row>
    <row r="19" spans="1:11" x14ac:dyDescent="0.25">
      <c r="A19" s="53"/>
      <c r="B19" s="58" t="s">
        <v>52</v>
      </c>
      <c r="C19" s="60">
        <v>0.35</v>
      </c>
      <c r="D19" s="79">
        <f>-C19*D18</f>
        <v>-1575</v>
      </c>
      <c r="E19" s="60">
        <v>0.25</v>
      </c>
      <c r="F19" s="79">
        <f>-E19*F18</f>
        <v>-1562.5</v>
      </c>
      <c r="G19" s="60">
        <v>0.4</v>
      </c>
      <c r="H19" s="79">
        <f>-G19*H18</f>
        <v>-1800</v>
      </c>
      <c r="I19" s="60">
        <v>0.3</v>
      </c>
      <c r="J19" s="79">
        <f>-I19*J18</f>
        <v>-750</v>
      </c>
      <c r="K19" s="55"/>
    </row>
    <row r="20" spans="1:11" x14ac:dyDescent="0.25">
      <c r="A20" s="53"/>
      <c r="B20" s="58" t="s">
        <v>53</v>
      </c>
      <c r="C20" s="17"/>
      <c r="D20" s="62">
        <f>D18+D19</f>
        <v>2925</v>
      </c>
      <c r="E20" s="17"/>
      <c r="F20" s="62">
        <f>F18+F19</f>
        <v>4687.5</v>
      </c>
      <c r="G20" s="17"/>
      <c r="H20" s="62">
        <f>H18+H19</f>
        <v>2700</v>
      </c>
      <c r="I20" s="17"/>
      <c r="J20" s="62">
        <f>J18+J19</f>
        <v>1750</v>
      </c>
      <c r="K20" s="55"/>
    </row>
    <row r="21" spans="1:11" x14ac:dyDescent="0.25">
      <c r="A21" s="53"/>
      <c r="B21" s="58"/>
      <c r="C21" s="17"/>
      <c r="D21" s="62"/>
      <c r="E21" s="17"/>
      <c r="F21" s="62"/>
      <c r="G21" s="17"/>
      <c r="H21" s="62"/>
      <c r="I21" s="17"/>
      <c r="J21" s="62"/>
      <c r="K21" s="55"/>
    </row>
    <row r="22" spans="1:11" x14ac:dyDescent="0.25">
      <c r="A22" s="53"/>
      <c r="B22" s="58" t="s">
        <v>54</v>
      </c>
      <c r="C22" s="17"/>
      <c r="D22" s="63" t="s">
        <v>55</v>
      </c>
      <c r="E22" s="17"/>
      <c r="F22" s="64">
        <v>1.8</v>
      </c>
      <c r="G22" s="17"/>
      <c r="H22" s="65">
        <v>0.70179999999999998</v>
      </c>
      <c r="I22" s="17"/>
      <c r="J22" s="65">
        <v>7.75</v>
      </c>
      <c r="K22" s="55"/>
    </row>
    <row r="23" spans="1:11" x14ac:dyDescent="0.25">
      <c r="A23" s="53"/>
      <c r="B23" s="58" t="s">
        <v>56</v>
      </c>
      <c r="C23" s="17"/>
      <c r="D23" s="66">
        <f>D20</f>
        <v>2925</v>
      </c>
      <c r="E23" s="17"/>
      <c r="F23" s="66">
        <f>F20/F22</f>
        <v>2604.1666666666665</v>
      </c>
      <c r="G23" s="17"/>
      <c r="H23" s="66">
        <f>H20/H22</f>
        <v>3847.2499287546311</v>
      </c>
      <c r="I23" s="17"/>
      <c r="J23" s="66">
        <f>J20/J22</f>
        <v>225.80645161290323</v>
      </c>
      <c r="K23" s="55"/>
    </row>
    <row r="24" spans="1:11" x14ac:dyDescent="0.25">
      <c r="A24" s="53"/>
      <c r="B24" s="58"/>
      <c r="C24" s="17"/>
      <c r="D24" s="67"/>
      <c r="E24" s="17"/>
      <c r="F24" s="67"/>
      <c r="G24" s="17"/>
      <c r="H24" s="59"/>
      <c r="I24" s="17"/>
      <c r="J24" s="59"/>
      <c r="K24" s="55"/>
    </row>
    <row r="25" spans="1:11" x14ac:dyDescent="0.25">
      <c r="A25" s="53"/>
      <c r="B25" s="58" t="s">
        <v>57</v>
      </c>
      <c r="C25" s="17"/>
      <c r="D25" s="66">
        <f>SUM(D23:J23)</f>
        <v>9602.2230470342001</v>
      </c>
      <c r="E25" s="17"/>
      <c r="F25" s="67"/>
      <c r="G25" s="17"/>
      <c r="H25" s="59"/>
      <c r="I25" s="17"/>
      <c r="J25" s="59"/>
      <c r="K25" s="55"/>
    </row>
    <row r="26" spans="1:11" x14ac:dyDescent="0.25">
      <c r="A26" s="53"/>
      <c r="B26" s="17" t="s">
        <v>58</v>
      </c>
      <c r="C26" s="17"/>
      <c r="D26" s="67">
        <v>650</v>
      </c>
      <c r="E26" s="17"/>
      <c r="F26" s="67"/>
      <c r="G26" s="17"/>
      <c r="H26" s="67"/>
      <c r="I26" s="17"/>
      <c r="J26" s="67"/>
      <c r="K26" s="55"/>
    </row>
    <row r="27" spans="1:11" x14ac:dyDescent="0.25">
      <c r="A27" s="53"/>
      <c r="B27" s="17"/>
      <c r="C27" s="17"/>
      <c r="D27" s="67"/>
      <c r="E27" s="17"/>
      <c r="F27" s="67"/>
      <c r="G27" s="17"/>
      <c r="H27" s="67"/>
      <c r="I27" s="17"/>
      <c r="J27" s="67"/>
      <c r="K27" s="55"/>
    </row>
    <row r="28" spans="1:11" x14ac:dyDescent="0.25">
      <c r="A28" s="53"/>
      <c r="B28" s="17" t="s">
        <v>74</v>
      </c>
      <c r="C28" s="17"/>
      <c r="D28" s="102">
        <f>D25/D26</f>
        <v>14.772650841591076</v>
      </c>
      <c r="E28" s="17"/>
      <c r="F28" s="68"/>
      <c r="G28" s="17"/>
      <c r="H28" s="68"/>
      <c r="I28" s="17"/>
      <c r="J28" s="68"/>
      <c r="K28" s="55"/>
    </row>
    <row r="29" spans="1:11" x14ac:dyDescent="0.25">
      <c r="A29" s="53"/>
      <c r="B29" s="10"/>
      <c r="C29" s="17"/>
      <c r="D29" s="69"/>
      <c r="E29" s="17"/>
      <c r="F29" s="68"/>
      <c r="G29" s="17"/>
      <c r="H29" s="68"/>
      <c r="I29" s="17"/>
      <c r="J29" s="68"/>
      <c r="K29" s="55"/>
    </row>
    <row r="30" spans="1:11" x14ac:dyDescent="0.25">
      <c r="A30" s="53"/>
      <c r="B30" s="17" t="s">
        <v>75</v>
      </c>
      <c r="C30" s="17"/>
      <c r="D30" s="85">
        <f>-D19</f>
        <v>1575</v>
      </c>
      <c r="E30" s="17"/>
      <c r="F30" s="85">
        <f>-F19/F22</f>
        <v>868.05555555555554</v>
      </c>
      <c r="G30" s="17"/>
      <c r="H30" s="85">
        <f>-H19/H22</f>
        <v>2564.8332858364206</v>
      </c>
      <c r="I30" s="17"/>
      <c r="J30" s="85">
        <f>-J19/J22</f>
        <v>96.774193548387103</v>
      </c>
      <c r="K30" s="55"/>
    </row>
    <row r="31" spans="1:11" x14ac:dyDescent="0.25">
      <c r="A31" s="53"/>
      <c r="B31" s="17"/>
      <c r="C31" s="17"/>
      <c r="D31" s="85"/>
      <c r="E31" s="17"/>
      <c r="F31" s="85"/>
      <c r="G31" s="17"/>
      <c r="H31" s="85"/>
      <c r="I31" s="17"/>
      <c r="J31" s="85"/>
      <c r="K31" s="55"/>
    </row>
    <row r="32" spans="1:11" x14ac:dyDescent="0.25">
      <c r="A32" s="53"/>
      <c r="B32" s="173"/>
      <c r="C32" s="167"/>
      <c r="D32" s="167"/>
      <c r="E32" s="167"/>
      <c r="F32" s="167"/>
      <c r="G32" s="167"/>
      <c r="H32" s="167"/>
      <c r="I32" s="167"/>
      <c r="J32" s="167"/>
      <c r="K32" s="55"/>
    </row>
    <row r="33" spans="1:11" x14ac:dyDescent="0.25">
      <c r="A33" s="53"/>
      <c r="B33" s="103"/>
      <c r="C33" s="45"/>
      <c r="D33" s="45"/>
      <c r="E33" s="45"/>
      <c r="F33" s="45"/>
      <c r="G33" s="45"/>
      <c r="H33" s="45"/>
      <c r="I33" s="45"/>
      <c r="J33" s="45"/>
      <c r="K33" s="55"/>
    </row>
    <row r="34" spans="1:11" x14ac:dyDescent="0.25">
      <c r="A34" s="53"/>
      <c r="B34" s="10" t="s">
        <v>76</v>
      </c>
      <c r="C34" s="17"/>
      <c r="D34" s="102">
        <f>SUM(D30:J30)</f>
        <v>5104.6630349403631</v>
      </c>
      <c r="E34" s="17"/>
      <c r="F34" s="17"/>
      <c r="G34" s="17"/>
      <c r="H34" s="17"/>
      <c r="I34" s="17"/>
      <c r="J34" s="17"/>
      <c r="K34" s="55"/>
    </row>
    <row r="35" spans="1:11" x14ac:dyDescent="0.25">
      <c r="A35" s="53"/>
      <c r="B35" s="10"/>
      <c r="C35" s="17"/>
      <c r="D35" s="88"/>
      <c r="E35" s="17"/>
      <c r="F35" s="17"/>
      <c r="G35" s="17"/>
      <c r="H35" s="17"/>
      <c r="I35" s="17"/>
      <c r="J35" s="17"/>
      <c r="K35" s="55"/>
    </row>
    <row r="36" spans="1:11" x14ac:dyDescent="0.25">
      <c r="A36" s="53"/>
      <c r="B36" s="173"/>
      <c r="C36" s="167"/>
      <c r="D36" s="167"/>
      <c r="E36" s="167"/>
      <c r="F36" s="167"/>
      <c r="G36" s="167"/>
      <c r="H36" s="167"/>
      <c r="I36" s="167"/>
      <c r="J36" s="167"/>
      <c r="K36" s="55"/>
    </row>
    <row r="37" spans="1:11" x14ac:dyDescent="0.25">
      <c r="A37" s="53"/>
      <c r="B37" s="10" t="s">
        <v>111</v>
      </c>
      <c r="C37" s="17"/>
      <c r="D37" s="17"/>
      <c r="E37" s="17"/>
      <c r="F37" s="17"/>
      <c r="G37" s="17"/>
      <c r="H37" s="17"/>
      <c r="I37" s="17"/>
      <c r="J37" s="17"/>
      <c r="K37" s="55"/>
    </row>
    <row r="38" spans="1:11" x14ac:dyDescent="0.25">
      <c r="A38" s="53"/>
      <c r="B38" s="10"/>
      <c r="C38" s="17"/>
      <c r="D38" s="17"/>
      <c r="E38" s="17"/>
      <c r="F38" s="17"/>
      <c r="G38" s="17"/>
      <c r="H38" s="17"/>
      <c r="I38" s="17"/>
      <c r="J38" s="17"/>
      <c r="K38" s="55"/>
    </row>
    <row r="39" spans="1:11" x14ac:dyDescent="0.25">
      <c r="A39" s="53"/>
      <c r="B39" s="86" t="s">
        <v>77</v>
      </c>
      <c r="C39" s="17"/>
      <c r="D39" s="85">
        <f>D18</f>
        <v>4500</v>
      </c>
      <c r="E39" s="85"/>
      <c r="F39" s="85">
        <f>F18/F22</f>
        <v>3472.2222222222222</v>
      </c>
      <c r="G39" s="17"/>
      <c r="H39" s="85">
        <f>H18/H22</f>
        <v>6412.0832145910517</v>
      </c>
      <c r="I39" s="17"/>
      <c r="J39" s="85">
        <f>J18/J22</f>
        <v>322.58064516129031</v>
      </c>
      <c r="K39" s="55"/>
    </row>
    <row r="40" spans="1:11" x14ac:dyDescent="0.25">
      <c r="A40" s="53"/>
      <c r="B40" s="10"/>
      <c r="C40" s="17"/>
      <c r="D40" s="17"/>
      <c r="E40" s="17"/>
      <c r="F40" s="17"/>
      <c r="G40" s="17"/>
      <c r="H40" s="17"/>
      <c r="I40" s="17"/>
      <c r="J40" s="17"/>
      <c r="K40" s="55"/>
    </row>
    <row r="41" spans="1:11" x14ac:dyDescent="0.25">
      <c r="A41" s="53"/>
      <c r="B41" s="86" t="s">
        <v>78</v>
      </c>
      <c r="C41" s="17"/>
      <c r="D41" s="87">
        <f>SUM(D39:J39)</f>
        <v>14706.886081974564</v>
      </c>
      <c r="E41" s="17"/>
      <c r="F41" s="17"/>
      <c r="G41" s="17"/>
      <c r="H41" s="17"/>
      <c r="I41" s="17"/>
      <c r="J41" s="17"/>
      <c r="K41" s="55"/>
    </row>
    <row r="42" spans="1:11" x14ac:dyDescent="0.25">
      <c r="A42" s="53"/>
      <c r="B42" s="86" t="s">
        <v>79</v>
      </c>
      <c r="C42" s="17"/>
      <c r="D42" s="85">
        <f>D34</f>
        <v>5104.6630349403631</v>
      </c>
      <c r="E42" s="17"/>
      <c r="F42" s="17"/>
      <c r="G42" s="17"/>
      <c r="H42" s="17"/>
      <c r="I42" s="17"/>
      <c r="J42" s="17"/>
      <c r="K42" s="55"/>
    </row>
    <row r="43" spans="1:11" x14ac:dyDescent="0.25">
      <c r="A43" s="53"/>
      <c r="B43" s="86" t="s">
        <v>80</v>
      </c>
      <c r="C43" s="17"/>
      <c r="D43" s="98">
        <f>D42/D41</f>
        <v>0.34709339601106132</v>
      </c>
      <c r="E43" s="17"/>
      <c r="F43" s="17"/>
      <c r="G43" s="17"/>
      <c r="H43" s="17"/>
      <c r="I43" s="17"/>
      <c r="J43" s="17"/>
      <c r="K43" s="55"/>
    </row>
    <row r="44" spans="1:11" x14ac:dyDescent="0.25">
      <c r="A44" s="53"/>
      <c r="B44" s="17"/>
      <c r="C44" s="17"/>
      <c r="D44" s="17"/>
      <c r="E44" s="17"/>
      <c r="F44" s="17"/>
      <c r="G44" s="17"/>
      <c r="H44" s="17"/>
      <c r="I44" s="17"/>
      <c r="J44" s="17"/>
      <c r="K44" s="55"/>
    </row>
    <row r="45" spans="1:11" x14ac:dyDescent="0.25">
      <c r="A45" s="53"/>
      <c r="B45" s="173"/>
      <c r="C45" s="167"/>
      <c r="D45" s="167"/>
      <c r="E45" s="167"/>
      <c r="F45" s="167"/>
      <c r="G45" s="167"/>
      <c r="H45" s="167"/>
      <c r="I45" s="167"/>
      <c r="J45" s="167"/>
      <c r="K45" s="55"/>
    </row>
    <row r="46" spans="1:11" x14ac:dyDescent="0.25">
      <c r="A46" s="53"/>
      <c r="B46" s="171" t="s">
        <v>112</v>
      </c>
      <c r="C46" s="172"/>
      <c r="D46" s="172"/>
      <c r="E46" s="172"/>
      <c r="F46" s="172"/>
      <c r="G46" s="172"/>
      <c r="H46" s="172"/>
      <c r="I46" s="172"/>
      <c r="J46" s="172"/>
      <c r="K46" s="55"/>
    </row>
    <row r="47" spans="1:11" x14ac:dyDescent="0.25">
      <c r="A47" s="53"/>
      <c r="B47" s="172"/>
      <c r="C47" s="172"/>
      <c r="D47" s="172"/>
      <c r="E47" s="172"/>
      <c r="F47" s="172"/>
      <c r="G47" s="172"/>
      <c r="H47" s="172"/>
      <c r="I47" s="172"/>
      <c r="J47" s="172"/>
      <c r="K47" s="55"/>
    </row>
    <row r="48" spans="1:11" x14ac:dyDescent="0.25">
      <c r="A48" s="53"/>
      <c r="B48" s="17"/>
      <c r="C48" s="17"/>
      <c r="D48" s="11" t="s">
        <v>107</v>
      </c>
      <c r="E48" s="86"/>
      <c r="F48" s="11" t="s">
        <v>41</v>
      </c>
      <c r="G48" s="86"/>
      <c r="H48" s="11" t="s">
        <v>42</v>
      </c>
      <c r="I48" s="86"/>
      <c r="J48" s="11" t="s">
        <v>43</v>
      </c>
      <c r="K48" s="55"/>
    </row>
    <row r="49" spans="1:11" x14ac:dyDescent="0.25">
      <c r="A49" s="115"/>
      <c r="B49" s="115"/>
      <c r="C49" s="115"/>
      <c r="D49" s="116" t="s">
        <v>44</v>
      </c>
      <c r="E49" s="117"/>
      <c r="F49" s="116" t="s">
        <v>45</v>
      </c>
      <c r="G49" s="117"/>
      <c r="H49" s="116" t="s">
        <v>45</v>
      </c>
      <c r="I49" s="117"/>
      <c r="J49" s="116" t="s">
        <v>45</v>
      </c>
      <c r="K49" s="118"/>
    </row>
    <row r="50" spans="1:11" x14ac:dyDescent="0.25">
      <c r="A50" s="115"/>
      <c r="B50" s="119" t="s">
        <v>46</v>
      </c>
      <c r="C50" s="115"/>
      <c r="D50" s="120" t="s">
        <v>47</v>
      </c>
      <c r="E50" s="117"/>
      <c r="F50" s="120" t="s">
        <v>48</v>
      </c>
      <c r="G50" s="117"/>
      <c r="H50" s="120" t="s">
        <v>49</v>
      </c>
      <c r="I50" s="117"/>
      <c r="J50" s="120" t="s">
        <v>50</v>
      </c>
      <c r="K50" s="118"/>
    </row>
    <row r="51" spans="1:11" x14ac:dyDescent="0.25">
      <c r="A51" s="115"/>
      <c r="B51" s="121"/>
      <c r="C51" s="115"/>
      <c r="D51" s="122"/>
      <c r="E51" s="115"/>
      <c r="F51" s="122"/>
      <c r="G51" s="115"/>
      <c r="H51" s="122"/>
      <c r="I51" s="115"/>
      <c r="J51" s="122"/>
      <c r="K51" s="118"/>
    </row>
    <row r="52" spans="1:11" x14ac:dyDescent="0.25">
      <c r="A52" s="115"/>
      <c r="B52" s="121" t="s">
        <v>51</v>
      </c>
      <c r="C52" s="115"/>
      <c r="D52" s="122">
        <v>4500</v>
      </c>
      <c r="E52" s="115"/>
      <c r="F52" s="122">
        <v>6250</v>
      </c>
      <c r="G52" s="115"/>
      <c r="H52" s="123">
        <v>5000</v>
      </c>
      <c r="I52" s="115"/>
      <c r="J52" s="122">
        <v>2500</v>
      </c>
      <c r="K52" s="118"/>
    </row>
    <row r="53" spans="1:11" x14ac:dyDescent="0.25">
      <c r="A53" s="115"/>
      <c r="B53" s="121" t="s">
        <v>52</v>
      </c>
      <c r="C53" s="125">
        <v>0.35</v>
      </c>
      <c r="D53" s="126">
        <f>-C53*D52</f>
        <v>-1575</v>
      </c>
      <c r="E53" s="125">
        <v>0.25</v>
      </c>
      <c r="F53" s="126">
        <f>-E53*F52</f>
        <v>-1562.5</v>
      </c>
      <c r="G53" s="127">
        <v>0.28000000000000003</v>
      </c>
      <c r="H53" s="126">
        <f>-G53*H52</f>
        <v>-1400.0000000000002</v>
      </c>
      <c r="I53" s="125">
        <v>0.3</v>
      </c>
      <c r="J53" s="126">
        <f>-I53*J52</f>
        <v>-750</v>
      </c>
      <c r="K53" s="118"/>
    </row>
    <row r="54" spans="1:11" x14ac:dyDescent="0.25">
      <c r="A54" s="115"/>
      <c r="B54" s="121" t="s">
        <v>53</v>
      </c>
      <c r="C54" s="115"/>
      <c r="D54" s="128">
        <f>D52+D53</f>
        <v>2925</v>
      </c>
      <c r="E54" s="115"/>
      <c r="F54" s="128">
        <f>F52+F53</f>
        <v>4687.5</v>
      </c>
      <c r="G54" s="115"/>
      <c r="H54" s="128">
        <f>H52+H53</f>
        <v>3600</v>
      </c>
      <c r="I54" s="115"/>
      <c r="J54" s="128">
        <f>J52+J53</f>
        <v>1750</v>
      </c>
      <c r="K54" s="118"/>
    </row>
    <row r="55" spans="1:11" x14ac:dyDescent="0.25">
      <c r="A55" s="115"/>
      <c r="B55" s="121"/>
      <c r="C55" s="115"/>
      <c r="D55" s="128"/>
      <c r="E55" s="115"/>
      <c r="F55" s="128"/>
      <c r="G55" s="115"/>
      <c r="H55" s="128"/>
      <c r="I55" s="115"/>
      <c r="J55" s="128"/>
      <c r="K55" s="118"/>
    </row>
    <row r="56" spans="1:11" x14ac:dyDescent="0.25">
      <c r="A56" s="115"/>
      <c r="B56" s="121" t="s">
        <v>54</v>
      </c>
      <c r="C56" s="115"/>
      <c r="D56" s="129" t="s">
        <v>55</v>
      </c>
      <c r="E56" s="115"/>
      <c r="F56" s="130">
        <v>1.8</v>
      </c>
      <c r="G56" s="115"/>
      <c r="H56" s="131">
        <v>0.70179999999999998</v>
      </c>
      <c r="I56" s="115"/>
      <c r="J56" s="131">
        <v>7.75</v>
      </c>
      <c r="K56" s="118"/>
    </row>
    <row r="57" spans="1:11" x14ac:dyDescent="0.25">
      <c r="A57" s="115"/>
      <c r="B57" s="121" t="s">
        <v>56</v>
      </c>
      <c r="C57" s="115"/>
      <c r="D57" s="132">
        <f>D54</f>
        <v>2925</v>
      </c>
      <c r="E57" s="115"/>
      <c r="F57" s="132">
        <f>F54/F56</f>
        <v>2604.1666666666665</v>
      </c>
      <c r="G57" s="115"/>
      <c r="H57" s="132">
        <f>H54/H56</f>
        <v>5129.6665716728412</v>
      </c>
      <c r="I57" s="115"/>
      <c r="J57" s="132">
        <f>J54/J56</f>
        <v>225.80645161290323</v>
      </c>
      <c r="K57" s="118"/>
    </row>
    <row r="58" spans="1:11" x14ac:dyDescent="0.25">
      <c r="A58" s="115"/>
      <c r="B58" s="121"/>
      <c r="C58" s="115"/>
      <c r="D58" s="133"/>
      <c r="E58" s="115"/>
      <c r="F58" s="133"/>
      <c r="G58" s="115"/>
      <c r="H58" s="122"/>
      <c r="I58" s="115"/>
      <c r="J58" s="122"/>
      <c r="K58" s="118"/>
    </row>
    <row r="59" spans="1:11" x14ac:dyDescent="0.25">
      <c r="A59" s="115"/>
      <c r="B59" s="121" t="s">
        <v>57</v>
      </c>
      <c r="C59" s="115"/>
      <c r="D59" s="132">
        <f>SUM(D57:J57)</f>
        <v>10884.63968995241</v>
      </c>
      <c r="E59" s="115"/>
      <c r="F59" s="133"/>
      <c r="G59" s="115"/>
      <c r="H59" s="122"/>
      <c r="I59" s="115"/>
      <c r="J59" s="122"/>
      <c r="K59" s="118"/>
    </row>
    <row r="60" spans="1:11" x14ac:dyDescent="0.25">
      <c r="A60" s="115"/>
      <c r="B60" s="115" t="s">
        <v>58</v>
      </c>
      <c r="C60" s="115"/>
      <c r="D60" s="133">
        <v>650</v>
      </c>
      <c r="E60" s="115"/>
      <c r="F60" s="133"/>
      <c r="G60" s="115"/>
      <c r="H60" s="133"/>
      <c r="I60" s="115"/>
      <c r="J60" s="133"/>
      <c r="K60" s="118"/>
    </row>
    <row r="61" spans="1:11" x14ac:dyDescent="0.25">
      <c r="A61" s="115"/>
      <c r="B61" s="115"/>
      <c r="C61" s="115"/>
      <c r="D61" s="133"/>
      <c r="E61" s="115"/>
      <c r="F61" s="133"/>
      <c r="G61" s="115"/>
      <c r="H61" s="133"/>
      <c r="I61" s="115"/>
      <c r="J61" s="133"/>
      <c r="K61" s="118"/>
    </row>
    <row r="62" spans="1:11" x14ac:dyDescent="0.25">
      <c r="A62" s="115"/>
      <c r="B62" s="115" t="s">
        <v>74</v>
      </c>
      <c r="C62" s="115"/>
      <c r="D62" s="102">
        <f>D59/D60</f>
        <v>16.745599523003708</v>
      </c>
      <c r="E62" s="115"/>
      <c r="F62" s="134"/>
      <c r="G62" s="115"/>
      <c r="H62" s="134"/>
      <c r="I62" s="115"/>
      <c r="J62" s="134"/>
      <c r="K62" s="118"/>
    </row>
    <row r="63" spans="1:11" x14ac:dyDescent="0.25">
      <c r="A63" s="115"/>
      <c r="B63" s="135"/>
      <c r="C63" s="115"/>
      <c r="D63" s="136"/>
      <c r="E63" s="115"/>
      <c r="F63" s="134"/>
      <c r="G63" s="115"/>
      <c r="H63" s="134"/>
      <c r="I63" s="115"/>
      <c r="J63" s="134"/>
      <c r="K63" s="118"/>
    </row>
    <row r="64" spans="1:11" x14ac:dyDescent="0.25">
      <c r="A64" s="115"/>
      <c r="B64" s="117" t="s">
        <v>77</v>
      </c>
      <c r="C64" s="115"/>
      <c r="D64" s="137">
        <f>D52</f>
        <v>4500</v>
      </c>
      <c r="E64" s="137"/>
      <c r="F64" s="137">
        <f>F52/F56</f>
        <v>3472.2222222222222</v>
      </c>
      <c r="G64" s="115"/>
      <c r="H64" s="137">
        <f>H52/H56</f>
        <v>7124.5369051011685</v>
      </c>
      <c r="I64" s="115"/>
      <c r="J64" s="137">
        <f>J52/J56</f>
        <v>322.58064516129031</v>
      </c>
      <c r="K64" s="118"/>
    </row>
    <row r="65" spans="1:14" x14ac:dyDescent="0.25">
      <c r="A65" s="115"/>
      <c r="B65" s="135"/>
      <c r="C65" s="115"/>
      <c r="D65" s="136"/>
      <c r="E65" s="115"/>
      <c r="F65" s="134"/>
      <c r="G65" s="115"/>
      <c r="H65" s="134"/>
      <c r="I65" s="115"/>
      <c r="J65" s="134"/>
      <c r="K65" s="118"/>
    </row>
    <row r="66" spans="1:14" x14ac:dyDescent="0.25">
      <c r="A66" s="53"/>
      <c r="B66" s="17" t="s">
        <v>75</v>
      </c>
      <c r="C66" s="17"/>
      <c r="D66" s="85">
        <f>-D53</f>
        <v>1575</v>
      </c>
      <c r="E66" s="17"/>
      <c r="F66" s="85">
        <f>-F53/F56</f>
        <v>868.05555555555554</v>
      </c>
      <c r="G66" s="17"/>
      <c r="H66" s="85">
        <f>-H53/H56</f>
        <v>1994.8703334283275</v>
      </c>
      <c r="I66" s="17"/>
      <c r="J66" s="85">
        <f>-J53/J56</f>
        <v>96.774193548387103</v>
      </c>
      <c r="K66" s="55"/>
    </row>
    <row r="67" spans="1:14" x14ac:dyDescent="0.25">
      <c r="A67" s="115"/>
      <c r="B67" s="135"/>
      <c r="C67" s="115"/>
      <c r="D67" s="115"/>
      <c r="E67" s="115"/>
      <c r="F67" s="115"/>
      <c r="G67" s="115"/>
      <c r="H67" s="115"/>
      <c r="I67" s="115"/>
      <c r="J67" s="115"/>
      <c r="K67" s="118"/>
    </row>
    <row r="68" spans="1:14" x14ac:dyDescent="0.25">
      <c r="A68" s="115"/>
      <c r="B68" s="117" t="s">
        <v>78</v>
      </c>
      <c r="C68" s="115"/>
      <c r="D68" s="138">
        <f>SUM(D64,F64,H64,J64)</f>
        <v>15419.339772484682</v>
      </c>
      <c r="E68" s="115"/>
      <c r="F68" s="115"/>
      <c r="G68" s="115"/>
      <c r="H68" s="115"/>
      <c r="I68" s="115"/>
      <c r="J68" s="115"/>
      <c r="K68" s="118"/>
    </row>
    <row r="69" spans="1:14" x14ac:dyDescent="0.25">
      <c r="B69" s="117" t="s">
        <v>79</v>
      </c>
      <c r="C69" s="115"/>
      <c r="D69" s="137">
        <f>SUM(D66,F66,H66,J66)</f>
        <v>4534.7000825322702</v>
      </c>
      <c r="E69" s="115"/>
      <c r="F69" s="115"/>
      <c r="G69" s="115"/>
      <c r="H69" s="115"/>
      <c r="I69" s="115"/>
      <c r="J69" s="115"/>
      <c r="K69" s="139"/>
    </row>
    <row r="70" spans="1:14" x14ac:dyDescent="0.25">
      <c r="B70" s="117" t="s">
        <v>80</v>
      </c>
      <c r="C70" s="115"/>
      <c r="D70" s="98">
        <f>D69/D68</f>
        <v>0.29409171530316086</v>
      </c>
      <c r="E70" s="115"/>
      <c r="F70" s="115"/>
      <c r="G70" s="115"/>
      <c r="H70" s="115"/>
      <c r="I70" s="115"/>
      <c r="J70" s="115"/>
      <c r="K70" s="139"/>
    </row>
    <row r="71" spans="1:14" ht="13.8" thickBot="1" x14ac:dyDescent="0.3">
      <c r="B71" s="140"/>
      <c r="C71" s="124"/>
      <c r="D71" s="140"/>
      <c r="E71" s="140"/>
      <c r="F71" s="124"/>
      <c r="G71" s="140"/>
      <c r="H71" s="140"/>
      <c r="I71" s="124"/>
      <c r="J71" s="140"/>
      <c r="K71" s="141"/>
    </row>
    <row r="72" spans="1:14" x14ac:dyDescent="0.25">
      <c r="A72" s="142"/>
      <c r="B72" s="143"/>
      <c r="C72" s="144"/>
      <c r="D72" s="143"/>
      <c r="E72" s="143"/>
      <c r="F72" s="144"/>
      <c r="G72" s="143"/>
      <c r="H72" s="143"/>
      <c r="I72" s="144"/>
      <c r="J72" s="143"/>
      <c r="K72" s="145"/>
      <c r="L72" s="142"/>
      <c r="M72" s="142"/>
      <c r="N72" s="142"/>
    </row>
    <row r="73" spans="1:14" x14ac:dyDescent="0.25">
      <c r="A73" s="142"/>
      <c r="B73" s="145"/>
      <c r="C73" s="144"/>
      <c r="D73" s="145"/>
      <c r="E73" s="145"/>
      <c r="F73" s="144"/>
      <c r="G73" s="145"/>
      <c r="H73" s="145"/>
      <c r="I73" s="144"/>
      <c r="J73" s="145"/>
      <c r="K73" s="143"/>
      <c r="L73" s="142"/>
      <c r="M73" s="142"/>
      <c r="N73" s="142"/>
    </row>
    <row r="74" spans="1:14" x14ac:dyDescent="0.25">
      <c r="A74" s="142"/>
      <c r="B74" s="143"/>
      <c r="C74" s="144"/>
      <c r="D74" s="146"/>
      <c r="E74" s="143"/>
      <c r="F74" s="144"/>
      <c r="G74" s="146"/>
      <c r="H74" s="143"/>
      <c r="I74" s="144"/>
      <c r="J74" s="146"/>
      <c r="K74" s="143"/>
      <c r="L74" s="142"/>
      <c r="M74" s="142"/>
      <c r="N74" s="142"/>
    </row>
    <row r="75" spans="1:14" x14ac:dyDescent="0.25">
      <c r="A75" s="142"/>
      <c r="B75" s="143"/>
      <c r="C75" s="144"/>
      <c r="D75" s="143"/>
      <c r="E75" s="143"/>
      <c r="F75" s="144"/>
      <c r="G75" s="143"/>
      <c r="H75" s="143"/>
      <c r="I75" s="144"/>
      <c r="J75" s="143"/>
      <c r="K75" s="143"/>
      <c r="L75" s="142"/>
      <c r="M75" s="142"/>
      <c r="N75" s="142"/>
    </row>
    <row r="76" spans="1:14" x14ac:dyDescent="0.25">
      <c r="A76" s="142"/>
      <c r="B76" s="143"/>
      <c r="C76" s="144"/>
      <c r="D76" s="143"/>
      <c r="E76" s="143"/>
      <c r="F76" s="144"/>
      <c r="G76" s="143"/>
      <c r="H76" s="143"/>
      <c r="I76" s="144"/>
      <c r="J76" s="143"/>
      <c r="K76" s="144"/>
      <c r="L76" s="142"/>
      <c r="M76" s="142"/>
      <c r="N76" s="142"/>
    </row>
    <row r="77" spans="1:14" x14ac:dyDescent="0.25">
      <c r="A77" s="142"/>
      <c r="B77" s="142"/>
      <c r="C77" s="142"/>
      <c r="D77" s="142"/>
      <c r="E77" s="142"/>
      <c r="F77" s="142"/>
      <c r="G77" s="142"/>
      <c r="H77" s="142"/>
      <c r="I77" s="142"/>
      <c r="J77" s="142"/>
      <c r="K77" s="144"/>
      <c r="L77" s="142"/>
      <c r="M77" s="142"/>
      <c r="N77" s="142"/>
    </row>
    <row r="78" spans="1:14" x14ac:dyDescent="0.25">
      <c r="A78" s="142"/>
      <c r="B78" s="142"/>
      <c r="C78" s="142"/>
      <c r="D78" s="142"/>
      <c r="E78" s="142"/>
      <c r="F78" s="142"/>
      <c r="G78" s="142"/>
      <c r="H78" s="142"/>
      <c r="I78" s="142"/>
      <c r="J78" s="142"/>
      <c r="K78" s="144"/>
      <c r="L78" s="142"/>
      <c r="M78" s="142"/>
      <c r="N78" s="142"/>
    </row>
  </sheetData>
  <mergeCells count="7">
    <mergeCell ref="B46:J47"/>
    <mergeCell ref="B32:J32"/>
    <mergeCell ref="B36:J36"/>
    <mergeCell ref="B45:J45"/>
    <mergeCell ref="B2:J2"/>
    <mergeCell ref="B4:J5"/>
    <mergeCell ref="B7:J12"/>
  </mergeCells>
  <phoneticPr fontId="0" type="noConversion"/>
  <printOptions horizontalCentered="1"/>
  <pageMargins left="0.75" right="0.75" top="0.5" bottom="0.5" header="0.5" footer="0.5"/>
  <pageSetup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heetViews>
  <sheetFormatPr defaultRowHeight="13.2" x14ac:dyDescent="0.25"/>
  <cols>
    <col min="1" max="1" width="2.77734375" customWidth="1"/>
    <col min="2" max="2" width="54.77734375" customWidth="1"/>
    <col min="3" max="3" width="2.77734375" customWidth="1"/>
    <col min="4" max="4" width="16.77734375" customWidth="1"/>
    <col min="5" max="5" width="2.77734375" customWidth="1"/>
    <col min="6" max="6" width="16.77734375" customWidth="1"/>
    <col min="7" max="7" width="2.77734375" customWidth="1"/>
  </cols>
  <sheetData>
    <row r="1" spans="1:7" x14ac:dyDescent="0.25">
      <c r="A1" s="22"/>
      <c r="B1" s="23"/>
      <c r="C1" s="23"/>
      <c r="D1" s="23"/>
      <c r="E1" s="23"/>
      <c r="F1" s="23"/>
      <c r="G1" s="24"/>
    </row>
    <row r="2" spans="1:7" ht="15.6" x14ac:dyDescent="0.25">
      <c r="A2" s="1"/>
      <c r="B2" s="155" t="s">
        <v>40</v>
      </c>
      <c r="C2" s="155"/>
      <c r="D2" s="155"/>
      <c r="E2" s="156"/>
      <c r="F2" s="156"/>
      <c r="G2" s="2"/>
    </row>
    <row r="3" spans="1:7" x14ac:dyDescent="0.25">
      <c r="A3" s="6"/>
      <c r="B3" s="7"/>
      <c r="C3" s="8"/>
      <c r="D3" s="8"/>
      <c r="E3" s="8"/>
      <c r="F3" s="8"/>
      <c r="G3" s="9"/>
    </row>
    <row r="4" spans="1:7" x14ac:dyDescent="0.25">
      <c r="A4" s="6"/>
      <c r="B4" s="157" t="s">
        <v>36</v>
      </c>
      <c r="C4" s="152"/>
      <c r="D4" s="152"/>
      <c r="E4" s="152"/>
      <c r="F4" s="152"/>
      <c r="G4" s="9"/>
    </row>
    <row r="5" spans="1:7" x14ac:dyDescent="0.25">
      <c r="A5" s="6"/>
      <c r="B5" s="152"/>
      <c r="C5" s="152"/>
      <c r="D5" s="152"/>
      <c r="E5" s="152"/>
      <c r="F5" s="152"/>
      <c r="G5" s="9"/>
    </row>
    <row r="6" spans="1:7" x14ac:dyDescent="0.25">
      <c r="A6" s="6"/>
      <c r="B6" s="10"/>
      <c r="C6" s="8"/>
      <c r="D6" s="8"/>
      <c r="E6" s="8"/>
      <c r="F6" s="8"/>
      <c r="G6" s="9"/>
    </row>
    <row r="7" spans="1:7" x14ac:dyDescent="0.25">
      <c r="A7" s="6"/>
      <c r="B7" s="8"/>
      <c r="C7" s="8"/>
      <c r="D7" s="11" t="s">
        <v>2</v>
      </c>
      <c r="E7" s="11"/>
      <c r="F7" s="11" t="s">
        <v>3</v>
      </c>
      <c r="G7" s="9"/>
    </row>
    <row r="8" spans="1:7" x14ac:dyDescent="0.25">
      <c r="A8" s="6"/>
      <c r="B8" s="12" t="s">
        <v>0</v>
      </c>
      <c r="C8" s="8"/>
      <c r="D8" s="13" t="s">
        <v>4</v>
      </c>
      <c r="E8" s="8"/>
      <c r="F8" s="13" t="s">
        <v>5</v>
      </c>
      <c r="G8" s="9"/>
    </row>
    <row r="9" spans="1:7" x14ac:dyDescent="0.25">
      <c r="A9" s="6"/>
      <c r="B9" s="8" t="s">
        <v>6</v>
      </c>
      <c r="C9" s="8"/>
      <c r="D9" s="18">
        <v>10</v>
      </c>
      <c r="E9" s="92"/>
      <c r="F9" s="18">
        <v>7</v>
      </c>
      <c r="G9" s="9"/>
    </row>
    <row r="10" spans="1:7" x14ac:dyDescent="0.25">
      <c r="A10" s="6"/>
      <c r="B10" s="8" t="s">
        <v>7</v>
      </c>
      <c r="C10" s="8"/>
      <c r="D10" s="18">
        <v>2</v>
      </c>
      <c r="E10" s="92"/>
      <c r="F10" s="18">
        <v>7</v>
      </c>
      <c r="G10" s="9"/>
    </row>
    <row r="11" spans="1:7" x14ac:dyDescent="0.25">
      <c r="A11" s="6"/>
      <c r="B11" s="8" t="s">
        <v>9</v>
      </c>
      <c r="C11" s="8"/>
      <c r="D11" s="18">
        <v>1000</v>
      </c>
      <c r="E11" s="92"/>
      <c r="F11" s="18"/>
      <c r="G11" s="9"/>
    </row>
    <row r="12" spans="1:7" x14ac:dyDescent="0.25">
      <c r="A12" s="6"/>
      <c r="B12" s="8" t="s">
        <v>8</v>
      </c>
      <c r="C12" s="8"/>
      <c r="D12" s="18">
        <v>1000</v>
      </c>
      <c r="E12" s="93"/>
      <c r="F12" s="18"/>
      <c r="G12" s="9"/>
    </row>
    <row r="13" spans="1:7" x14ac:dyDescent="0.25">
      <c r="A13" s="6"/>
      <c r="B13" s="8"/>
      <c r="C13" s="8"/>
      <c r="D13" s="14"/>
      <c r="E13" s="8"/>
      <c r="F13" s="15"/>
      <c r="G13" s="9"/>
    </row>
    <row r="14" spans="1:7" x14ac:dyDescent="0.25">
      <c r="A14" s="6"/>
      <c r="B14" s="8"/>
      <c r="C14" s="8"/>
      <c r="D14" s="8"/>
      <c r="E14" s="8"/>
      <c r="F14" s="8"/>
      <c r="G14" s="9"/>
    </row>
    <row r="15" spans="1:7" x14ac:dyDescent="0.25">
      <c r="A15" s="6"/>
      <c r="B15" s="12" t="s">
        <v>16</v>
      </c>
      <c r="C15" s="8"/>
      <c r="D15" s="13" t="s">
        <v>2</v>
      </c>
      <c r="E15" s="11"/>
      <c r="F15" s="13" t="s">
        <v>3</v>
      </c>
      <c r="G15" s="9"/>
    </row>
    <row r="16" spans="1:7" x14ac:dyDescent="0.25">
      <c r="A16" s="6"/>
      <c r="B16" s="16"/>
      <c r="C16" s="8"/>
      <c r="D16" s="8"/>
      <c r="E16" s="8"/>
      <c r="F16" s="8"/>
      <c r="G16" s="9"/>
    </row>
    <row r="17" spans="1:7" x14ac:dyDescent="0.25">
      <c r="A17" s="6"/>
      <c r="B17" s="10" t="s">
        <v>11</v>
      </c>
      <c r="C17" s="8"/>
      <c r="D17" s="8"/>
      <c r="E17" s="8"/>
      <c r="F17" s="8"/>
      <c r="G17" s="9"/>
    </row>
    <row r="18" spans="1:7" x14ac:dyDescent="0.25">
      <c r="A18" s="6"/>
      <c r="B18" s="17" t="s">
        <v>13</v>
      </c>
      <c r="C18" s="8"/>
      <c r="D18" s="18">
        <v>1000</v>
      </c>
      <c r="E18" s="8"/>
      <c r="F18" s="18">
        <v>0</v>
      </c>
      <c r="G18" s="9"/>
    </row>
    <row r="19" spans="1:7" x14ac:dyDescent="0.25">
      <c r="A19" s="6"/>
      <c r="B19" s="17" t="s">
        <v>14</v>
      </c>
      <c r="C19" s="8"/>
      <c r="D19" s="94">
        <f>D9*D18</f>
        <v>10000</v>
      </c>
      <c r="E19" s="8"/>
      <c r="F19" s="94">
        <f>F9*F18</f>
        <v>0</v>
      </c>
      <c r="G19" s="9"/>
    </row>
    <row r="20" spans="1:7" x14ac:dyDescent="0.25">
      <c r="A20" s="6"/>
      <c r="B20" s="8"/>
      <c r="C20" s="8"/>
      <c r="D20" s="8"/>
      <c r="E20" s="8"/>
      <c r="F20" s="8"/>
      <c r="G20" s="9"/>
    </row>
    <row r="21" spans="1:7" x14ac:dyDescent="0.25">
      <c r="A21" s="6"/>
      <c r="B21" s="10" t="s">
        <v>12</v>
      </c>
      <c r="C21" s="8"/>
      <c r="D21" s="8"/>
      <c r="E21" s="8"/>
      <c r="F21" s="8"/>
      <c r="G21" s="9"/>
    </row>
    <row r="22" spans="1:7" x14ac:dyDescent="0.25">
      <c r="A22" s="6"/>
      <c r="B22" s="17" t="s">
        <v>13</v>
      </c>
      <c r="C22" s="8"/>
      <c r="D22" s="18">
        <v>0</v>
      </c>
      <c r="E22" s="8"/>
      <c r="F22" s="18">
        <v>1000</v>
      </c>
      <c r="G22" s="9"/>
    </row>
    <row r="23" spans="1:7" x14ac:dyDescent="0.25">
      <c r="A23" s="6"/>
      <c r="B23" s="17" t="s">
        <v>14</v>
      </c>
      <c r="C23" s="8"/>
      <c r="D23" s="94">
        <f>D10*D22</f>
        <v>0</v>
      </c>
      <c r="E23" s="8"/>
      <c r="F23" s="94">
        <f>F10*F22</f>
        <v>7000</v>
      </c>
      <c r="G23" s="9"/>
    </row>
    <row r="24" spans="1:7" x14ac:dyDescent="0.25">
      <c r="A24" s="6"/>
      <c r="B24" s="8"/>
      <c r="C24" s="8"/>
      <c r="D24" s="8"/>
      <c r="E24" s="8"/>
      <c r="F24" s="8"/>
      <c r="G24" s="9"/>
    </row>
    <row r="25" spans="1:7" x14ac:dyDescent="0.25">
      <c r="A25" s="6"/>
      <c r="B25" s="8" t="s">
        <v>15</v>
      </c>
      <c r="C25" s="8"/>
      <c r="D25" s="94">
        <f>D19+D23</f>
        <v>10000</v>
      </c>
      <c r="E25" s="8"/>
      <c r="F25" s="94">
        <f>F19+F23</f>
        <v>7000</v>
      </c>
      <c r="G25" s="9"/>
    </row>
    <row r="26" spans="1:7" x14ac:dyDescent="0.25">
      <c r="A26" s="6"/>
      <c r="B26" s="8"/>
      <c r="C26" s="8"/>
      <c r="D26" s="8"/>
      <c r="E26" s="8"/>
      <c r="F26" s="8"/>
      <c r="G26" s="9"/>
    </row>
    <row r="27" spans="1:7" x14ac:dyDescent="0.25">
      <c r="A27" s="6"/>
      <c r="B27" s="8" t="s">
        <v>17</v>
      </c>
      <c r="C27" s="8"/>
      <c r="D27" s="8"/>
      <c r="E27" s="8"/>
      <c r="F27" s="8"/>
      <c r="G27" s="9"/>
    </row>
    <row r="28" spans="1:7" x14ac:dyDescent="0.25">
      <c r="A28" s="6"/>
      <c r="B28" s="8" t="s">
        <v>18</v>
      </c>
      <c r="C28" s="8"/>
      <c r="D28" s="8"/>
      <c r="E28" s="8"/>
      <c r="F28" s="8"/>
      <c r="G28" s="9"/>
    </row>
    <row r="29" spans="1:7" ht="13.8" thickBot="1" x14ac:dyDescent="0.3">
      <c r="A29" s="19"/>
      <c r="B29" s="20"/>
      <c r="C29" s="20"/>
      <c r="D29" s="20"/>
      <c r="E29" s="20"/>
      <c r="F29" s="20"/>
      <c r="G29" s="21"/>
    </row>
  </sheetData>
  <mergeCells count="2">
    <mergeCell ref="B2:F2"/>
    <mergeCell ref="B4:F5"/>
  </mergeCells>
  <phoneticPr fontId="0" type="noConversion"/>
  <printOptions horizontalCentered="1"/>
  <pageMargins left="0.75" right="0.75" top="1" bottom="1" header="0.5" footer="0.5"/>
  <pageSetup paperSize="283"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88" workbookViewId="0"/>
  </sheetViews>
  <sheetFormatPr defaultColWidth="9.33203125" defaultRowHeight="13.8" x14ac:dyDescent="0.25"/>
  <cols>
    <col min="1" max="1" width="2.77734375" style="3" customWidth="1"/>
    <col min="2" max="2" width="56.77734375" style="3" customWidth="1"/>
    <col min="3" max="3" width="2.77734375" style="3" customWidth="1"/>
    <col min="4" max="4" width="16.77734375" style="3" customWidth="1"/>
    <col min="5" max="5" width="2.77734375" style="3" customWidth="1"/>
    <col min="6" max="6" width="16.77734375" style="3" customWidth="1"/>
    <col min="7" max="7" width="2.77734375" style="3" customWidth="1"/>
    <col min="8" max="8" width="16.77734375" style="3" customWidth="1"/>
    <col min="9" max="9" width="5.77734375" style="3" customWidth="1"/>
    <col min="10" max="10" width="16.77734375" style="3" customWidth="1"/>
    <col min="11" max="11" width="2.77734375" style="3" customWidth="1"/>
    <col min="12" max="12" width="16.77734375" style="3" customWidth="1"/>
    <col min="13" max="13" width="2.77734375" style="3" customWidth="1"/>
    <col min="14" max="14" width="16.77734375" style="3" customWidth="1"/>
    <col min="15" max="15" width="2.77734375" style="3" customWidth="1"/>
    <col min="16" max="16384" width="9.33203125" style="3"/>
  </cols>
  <sheetData>
    <row r="1" spans="1:15" x14ac:dyDescent="0.25">
      <c r="A1" s="42"/>
      <c r="B1" s="43"/>
      <c r="C1" s="43"/>
      <c r="D1" s="43"/>
      <c r="E1" s="43"/>
      <c r="F1" s="43"/>
      <c r="G1" s="43"/>
      <c r="H1" s="43"/>
      <c r="I1" s="43"/>
      <c r="J1" s="43"/>
      <c r="K1" s="43"/>
      <c r="L1" s="43"/>
      <c r="M1" s="43"/>
      <c r="N1" s="43"/>
      <c r="O1" s="44"/>
    </row>
    <row r="2" spans="1:15" ht="20.100000000000001" customHeight="1" x14ac:dyDescent="0.35">
      <c r="A2" s="4"/>
      <c r="B2" s="159" t="s">
        <v>89</v>
      </c>
      <c r="C2" s="159"/>
      <c r="D2" s="159"/>
      <c r="E2" s="160"/>
      <c r="F2" s="160"/>
      <c r="G2" s="160"/>
      <c r="H2" s="160"/>
      <c r="I2" s="160"/>
      <c r="J2" s="160"/>
      <c r="K2" s="160"/>
      <c r="L2" s="160"/>
      <c r="M2" s="160"/>
      <c r="N2" s="160"/>
      <c r="O2" s="5"/>
    </row>
    <row r="3" spans="1:15" x14ac:dyDescent="0.25">
      <c r="A3" s="25"/>
      <c r="B3" s="26"/>
      <c r="C3" s="27"/>
      <c r="D3" s="27"/>
      <c r="E3" s="27"/>
      <c r="F3" s="27"/>
      <c r="G3" s="27"/>
      <c r="H3" s="27"/>
      <c r="I3" s="27"/>
      <c r="J3" s="27"/>
      <c r="K3" s="27"/>
      <c r="L3" s="27"/>
      <c r="M3" s="27"/>
      <c r="N3" s="27"/>
      <c r="O3" s="28"/>
    </row>
    <row r="4" spans="1:15" x14ac:dyDescent="0.25">
      <c r="A4" s="25"/>
      <c r="B4" s="163" t="s">
        <v>86</v>
      </c>
      <c r="C4" s="152"/>
      <c r="D4" s="152"/>
      <c r="E4" s="152"/>
      <c r="F4" s="152"/>
      <c r="G4" s="152"/>
      <c r="H4" s="152"/>
      <c r="I4" s="152"/>
      <c r="J4" s="152"/>
      <c r="K4" s="152"/>
      <c r="L4" s="152"/>
      <c r="M4" s="152"/>
      <c r="N4" s="27"/>
      <c r="O4" s="28"/>
    </row>
    <row r="5" spans="1:15" x14ac:dyDescent="0.25">
      <c r="A5" s="25"/>
      <c r="B5" s="152"/>
      <c r="C5" s="152"/>
      <c r="D5" s="152"/>
      <c r="E5" s="152"/>
      <c r="F5" s="152"/>
      <c r="G5" s="152"/>
      <c r="H5" s="152"/>
      <c r="I5" s="152"/>
      <c r="J5" s="152"/>
      <c r="K5" s="152"/>
      <c r="L5" s="152"/>
      <c r="M5" s="152"/>
      <c r="N5" s="27"/>
      <c r="O5" s="28"/>
    </row>
    <row r="6" spans="1:15" x14ac:dyDescent="0.25">
      <c r="A6" s="25"/>
      <c r="B6" s="29"/>
      <c r="C6" s="27"/>
      <c r="D6" s="27"/>
      <c r="E6" s="27"/>
      <c r="F6" s="27"/>
      <c r="G6" s="27"/>
      <c r="H6" s="27"/>
      <c r="I6" s="27"/>
      <c r="J6" s="27"/>
      <c r="K6" s="27"/>
      <c r="L6" s="27"/>
      <c r="M6" s="27"/>
      <c r="N6" s="27"/>
      <c r="O6" s="28"/>
    </row>
    <row r="7" spans="1:15" x14ac:dyDescent="0.25">
      <c r="A7" s="25"/>
      <c r="B7" s="27"/>
      <c r="C7" s="27"/>
      <c r="D7" s="30" t="s">
        <v>2</v>
      </c>
      <c r="E7" s="30"/>
      <c r="F7" s="30" t="s">
        <v>3</v>
      </c>
      <c r="G7" s="30"/>
      <c r="H7" s="27"/>
      <c r="I7" s="27"/>
      <c r="J7" s="27"/>
      <c r="K7" s="27"/>
      <c r="L7" s="27"/>
      <c r="M7" s="27"/>
      <c r="N7" s="27"/>
      <c r="O7" s="28"/>
    </row>
    <row r="8" spans="1:15" x14ac:dyDescent="0.25">
      <c r="A8" s="25"/>
      <c r="B8" s="31" t="s">
        <v>0</v>
      </c>
      <c r="C8" s="27"/>
      <c r="D8" s="32" t="s">
        <v>4</v>
      </c>
      <c r="E8" s="27"/>
      <c r="F8" s="32" t="s">
        <v>5</v>
      </c>
      <c r="G8" s="27"/>
      <c r="H8" s="27"/>
      <c r="I8" s="27"/>
      <c r="J8" s="27"/>
      <c r="K8" s="27"/>
      <c r="L8" s="27"/>
      <c r="M8" s="27"/>
      <c r="N8" s="27"/>
      <c r="O8" s="28"/>
    </row>
    <row r="9" spans="1:15" x14ac:dyDescent="0.25">
      <c r="A9" s="25"/>
      <c r="B9" s="27" t="s">
        <v>6</v>
      </c>
      <c r="C9" s="27"/>
      <c r="D9" s="36">
        <v>10</v>
      </c>
      <c r="E9" s="90"/>
      <c r="F9" s="36">
        <v>7</v>
      </c>
      <c r="G9" s="34"/>
      <c r="H9" s="27"/>
      <c r="I9" s="27"/>
      <c r="J9" s="27"/>
      <c r="K9" s="27"/>
      <c r="L9" s="27"/>
      <c r="M9" s="27"/>
      <c r="N9" s="27"/>
      <c r="O9" s="28"/>
    </row>
    <row r="10" spans="1:15" x14ac:dyDescent="0.25">
      <c r="A10" s="25"/>
      <c r="B10" s="27" t="s">
        <v>7</v>
      </c>
      <c r="C10" s="27"/>
      <c r="D10" s="36">
        <v>2</v>
      </c>
      <c r="E10" s="90"/>
      <c r="F10" s="36">
        <v>7</v>
      </c>
      <c r="G10" s="34"/>
      <c r="H10" s="33"/>
      <c r="I10" s="34"/>
      <c r="J10" s="27"/>
      <c r="K10" s="27"/>
      <c r="L10" s="27"/>
      <c r="M10" s="27"/>
      <c r="N10" s="27"/>
      <c r="O10" s="28"/>
    </row>
    <row r="11" spans="1:15" x14ac:dyDescent="0.25">
      <c r="A11" s="25"/>
      <c r="B11" s="27" t="s">
        <v>9</v>
      </c>
      <c r="C11" s="27"/>
      <c r="D11" s="36">
        <v>1000</v>
      </c>
      <c r="E11" s="90"/>
      <c r="F11" s="36"/>
      <c r="G11" s="34"/>
      <c r="H11" s="33"/>
      <c r="I11" s="34"/>
      <c r="J11" s="27"/>
      <c r="K11" s="27"/>
      <c r="L11" s="27"/>
      <c r="M11" s="27"/>
      <c r="N11" s="27"/>
      <c r="O11" s="28"/>
    </row>
    <row r="12" spans="1:15" x14ac:dyDescent="0.25">
      <c r="A12" s="25"/>
      <c r="B12" s="27" t="s">
        <v>8</v>
      </c>
      <c r="C12" s="27"/>
      <c r="D12" s="36">
        <v>1000</v>
      </c>
      <c r="E12" s="91"/>
      <c r="F12" s="36"/>
      <c r="G12" s="27"/>
      <c r="H12" s="35"/>
      <c r="I12" s="27"/>
      <c r="J12" s="35"/>
      <c r="K12" s="27"/>
      <c r="L12" s="35"/>
      <c r="M12" s="27"/>
      <c r="N12" s="35"/>
      <c r="O12" s="28"/>
    </row>
    <row r="13" spans="1:15" x14ac:dyDescent="0.25">
      <c r="A13" s="25"/>
      <c r="B13" s="27"/>
      <c r="C13" s="27"/>
      <c r="D13" s="33"/>
      <c r="E13" s="27"/>
      <c r="F13" s="35"/>
      <c r="G13" s="27"/>
      <c r="H13" s="35"/>
      <c r="I13" s="27"/>
      <c r="J13" s="35"/>
      <c r="K13" s="27"/>
      <c r="L13" s="35"/>
      <c r="M13" s="27"/>
      <c r="N13" s="35"/>
      <c r="O13" s="28"/>
    </row>
    <row r="14" spans="1:15" ht="14.4" thickBot="1" x14ac:dyDescent="0.3">
      <c r="A14" s="25"/>
      <c r="B14" s="27"/>
      <c r="C14" s="27"/>
      <c r="D14" s="161" t="s">
        <v>25</v>
      </c>
      <c r="E14" s="162"/>
      <c r="F14" s="162"/>
      <c r="G14" s="162"/>
      <c r="H14" s="162"/>
      <c r="I14" s="27"/>
      <c r="J14" s="161" t="s">
        <v>26</v>
      </c>
      <c r="K14" s="162"/>
      <c r="L14" s="162"/>
      <c r="M14" s="162"/>
      <c r="N14" s="162"/>
      <c r="O14" s="28"/>
    </row>
    <row r="15" spans="1:15" x14ac:dyDescent="0.25">
      <c r="A15" s="25"/>
      <c r="B15" s="27"/>
      <c r="C15" s="27"/>
      <c r="D15" s="30" t="s">
        <v>24</v>
      </c>
      <c r="E15" s="27"/>
      <c r="F15" s="30" t="s">
        <v>21</v>
      </c>
      <c r="G15" s="27"/>
      <c r="H15" s="30" t="s">
        <v>19</v>
      </c>
      <c r="I15" s="27"/>
      <c r="J15" s="30" t="s">
        <v>3</v>
      </c>
      <c r="K15" s="27"/>
      <c r="L15" s="30" t="s">
        <v>21</v>
      </c>
      <c r="M15" s="27"/>
      <c r="N15" s="30" t="s">
        <v>19</v>
      </c>
      <c r="O15" s="28"/>
    </row>
    <row r="16" spans="1:15" x14ac:dyDescent="0.25">
      <c r="A16" s="25"/>
      <c r="B16" s="31" t="s">
        <v>27</v>
      </c>
      <c r="C16" s="27"/>
      <c r="D16" s="32" t="s">
        <v>23</v>
      </c>
      <c r="E16" s="30"/>
      <c r="F16" s="32" t="s">
        <v>22</v>
      </c>
      <c r="G16" s="30"/>
      <c r="H16" s="32" t="s">
        <v>20</v>
      </c>
      <c r="I16" s="27"/>
      <c r="J16" s="32" t="s">
        <v>23</v>
      </c>
      <c r="K16" s="27"/>
      <c r="L16" s="32" t="s">
        <v>22</v>
      </c>
      <c r="M16" s="30"/>
      <c r="N16" s="32" t="s">
        <v>20</v>
      </c>
      <c r="O16" s="28"/>
    </row>
    <row r="17" spans="1:15" x14ac:dyDescent="0.25">
      <c r="A17" s="25"/>
      <c r="B17" s="29"/>
      <c r="C17" s="27"/>
      <c r="D17" s="30"/>
      <c r="E17" s="30"/>
      <c r="F17" s="30"/>
      <c r="G17" s="30"/>
      <c r="H17" s="30"/>
      <c r="I17" s="27"/>
      <c r="J17" s="30"/>
      <c r="K17" s="27"/>
      <c r="L17" s="30"/>
      <c r="M17" s="30"/>
      <c r="N17" s="30"/>
      <c r="O17" s="28"/>
    </row>
    <row r="18" spans="1:15" x14ac:dyDescent="0.25">
      <c r="A18" s="25"/>
      <c r="B18" s="29" t="s">
        <v>11</v>
      </c>
      <c r="C18" s="27"/>
      <c r="D18" s="27"/>
      <c r="E18" s="27"/>
      <c r="F18" s="27"/>
      <c r="G18" s="27"/>
      <c r="H18" s="27"/>
      <c r="I18" s="27"/>
      <c r="J18" s="27"/>
      <c r="K18" s="27"/>
      <c r="L18" s="27"/>
      <c r="M18" s="27"/>
      <c r="N18" s="27"/>
      <c r="O18" s="28"/>
    </row>
    <row r="19" spans="1:15" x14ac:dyDescent="0.25">
      <c r="A19" s="25"/>
      <c r="B19" s="27" t="s">
        <v>13</v>
      </c>
      <c r="C19" s="27"/>
      <c r="D19" s="36">
        <v>1000</v>
      </c>
      <c r="E19" s="27"/>
      <c r="F19" s="27"/>
      <c r="G19" s="27"/>
      <c r="H19" s="27"/>
      <c r="I19" s="27"/>
      <c r="J19" s="36">
        <v>0</v>
      </c>
      <c r="K19" s="27"/>
      <c r="L19" s="27"/>
      <c r="M19" s="27"/>
      <c r="N19" s="27"/>
      <c r="O19" s="28"/>
    </row>
    <row r="20" spans="1:15" x14ac:dyDescent="0.25">
      <c r="A20" s="25"/>
      <c r="B20" s="27" t="s">
        <v>14</v>
      </c>
      <c r="C20" s="27"/>
      <c r="D20" s="37">
        <f>D9*D19</f>
        <v>10000</v>
      </c>
      <c r="E20" s="27"/>
      <c r="F20" s="36">
        <v>-2000</v>
      </c>
      <c r="G20" s="37"/>
      <c r="H20" s="95">
        <f>D20+F20</f>
        <v>8000</v>
      </c>
      <c r="I20" s="27"/>
      <c r="J20" s="37">
        <f>F9*J19</f>
        <v>0</v>
      </c>
      <c r="K20" s="27"/>
      <c r="L20" s="36">
        <v>1400</v>
      </c>
      <c r="M20" s="37"/>
      <c r="N20" s="95">
        <f>J20+L20</f>
        <v>1400</v>
      </c>
      <c r="O20" s="28"/>
    </row>
    <row r="21" spans="1:15" x14ac:dyDescent="0.25">
      <c r="A21" s="25"/>
      <c r="B21" s="27"/>
      <c r="C21" s="27"/>
      <c r="D21" s="27"/>
      <c r="E21" s="27"/>
      <c r="F21" s="27"/>
      <c r="G21" s="27"/>
      <c r="H21" s="27"/>
      <c r="I21" s="27"/>
      <c r="J21" s="27"/>
      <c r="K21" s="27"/>
      <c r="L21" s="27"/>
      <c r="M21" s="27"/>
      <c r="N21" s="27"/>
      <c r="O21" s="28"/>
    </row>
    <row r="22" spans="1:15" x14ac:dyDescent="0.25">
      <c r="A22" s="25"/>
      <c r="B22" s="29" t="s">
        <v>12</v>
      </c>
      <c r="C22" s="27"/>
      <c r="D22" s="27"/>
      <c r="E22" s="27"/>
      <c r="F22" s="27"/>
      <c r="G22" s="27"/>
      <c r="H22" s="27"/>
      <c r="I22" s="27"/>
      <c r="J22" s="27"/>
      <c r="K22" s="27"/>
      <c r="L22" s="27"/>
      <c r="M22" s="27"/>
      <c r="N22" s="27"/>
      <c r="O22" s="28"/>
    </row>
    <row r="23" spans="1:15" x14ac:dyDescent="0.25">
      <c r="A23" s="25"/>
      <c r="B23" s="27" t="s">
        <v>13</v>
      </c>
      <c r="C23" s="27"/>
      <c r="D23" s="36">
        <v>0</v>
      </c>
      <c r="E23" s="27"/>
      <c r="F23" s="27"/>
      <c r="G23" s="27"/>
      <c r="H23" s="27"/>
      <c r="I23" s="27"/>
      <c r="J23" s="36">
        <v>1000</v>
      </c>
      <c r="K23" s="27"/>
      <c r="L23" s="27"/>
      <c r="M23" s="27"/>
      <c r="N23" s="27"/>
      <c r="O23" s="28"/>
    </row>
    <row r="24" spans="1:15" x14ac:dyDescent="0.25">
      <c r="A24" s="25"/>
      <c r="B24" s="27" t="s">
        <v>14</v>
      </c>
      <c r="C24" s="27"/>
      <c r="D24" s="37">
        <f>D10*D23</f>
        <v>0</v>
      </c>
      <c r="E24" s="27"/>
      <c r="F24" s="37">
        <f>-F20</f>
        <v>2000</v>
      </c>
      <c r="G24" s="37"/>
      <c r="H24" s="95">
        <f>D24+F24</f>
        <v>2000</v>
      </c>
      <c r="I24" s="27"/>
      <c r="J24" s="37">
        <f>F10*J23</f>
        <v>7000</v>
      </c>
      <c r="K24" s="27"/>
      <c r="L24" s="37">
        <f>-L20</f>
        <v>-1400</v>
      </c>
      <c r="M24" s="37"/>
      <c r="N24" s="95">
        <f>J24+L24</f>
        <v>5600</v>
      </c>
      <c r="O24" s="28"/>
    </row>
    <row r="25" spans="1:15" ht="14.4" thickBot="1" x14ac:dyDescent="0.3">
      <c r="A25" s="25"/>
      <c r="B25" s="27"/>
      <c r="C25" s="27"/>
      <c r="D25" s="27"/>
      <c r="E25" s="27"/>
      <c r="F25" s="27"/>
      <c r="G25" s="27"/>
      <c r="H25" s="27"/>
      <c r="I25" s="27"/>
      <c r="J25" s="27"/>
      <c r="K25" s="27"/>
      <c r="L25" s="27"/>
      <c r="M25" s="27"/>
      <c r="N25" s="27"/>
      <c r="O25" s="28"/>
    </row>
    <row r="26" spans="1:15" ht="15" thickTop="1" thickBot="1" x14ac:dyDescent="0.3">
      <c r="A26" s="25"/>
      <c r="B26" s="29" t="s">
        <v>15</v>
      </c>
      <c r="C26" s="27"/>
      <c r="D26" s="95">
        <f>D20+D24</f>
        <v>10000</v>
      </c>
      <c r="E26" s="27"/>
      <c r="F26" s="38"/>
      <c r="G26" s="27"/>
      <c r="H26" s="96">
        <f>H20+H24</f>
        <v>10000</v>
      </c>
      <c r="I26" s="27"/>
      <c r="J26" s="95">
        <f>J20+J24</f>
        <v>7000</v>
      </c>
      <c r="K26" s="27"/>
      <c r="L26" s="38"/>
      <c r="M26" s="27"/>
      <c r="N26" s="96">
        <f>N20+N24</f>
        <v>7000</v>
      </c>
      <c r="O26" s="28"/>
    </row>
    <row r="27" spans="1:15" ht="14.4" thickTop="1" x14ac:dyDescent="0.25">
      <c r="A27" s="25"/>
      <c r="B27" s="27"/>
      <c r="C27" s="27"/>
      <c r="D27" s="27"/>
      <c r="E27" s="27"/>
      <c r="F27" s="27"/>
      <c r="G27" s="27"/>
      <c r="H27" s="27"/>
      <c r="I27" s="27"/>
      <c r="J27" s="27"/>
      <c r="K27" s="27"/>
      <c r="L27" s="27"/>
      <c r="M27" s="27"/>
      <c r="N27" s="27"/>
      <c r="O27" s="28"/>
    </row>
    <row r="28" spans="1:15" x14ac:dyDescent="0.25">
      <c r="A28" s="25"/>
      <c r="B28" s="27" t="s">
        <v>33</v>
      </c>
      <c r="C28" s="27"/>
      <c r="D28" s="27"/>
      <c r="E28" s="27"/>
      <c r="F28" s="27"/>
      <c r="G28" s="27"/>
      <c r="H28" s="27"/>
      <c r="I28" s="27"/>
      <c r="J28" s="27"/>
      <c r="K28" s="27"/>
      <c r="L28" s="27"/>
      <c r="M28" s="27"/>
      <c r="N28" s="27"/>
      <c r="O28" s="28"/>
    </row>
    <row r="29" spans="1:15" x14ac:dyDescent="0.25">
      <c r="A29" s="25"/>
      <c r="B29" s="27" t="s">
        <v>34</v>
      </c>
      <c r="C29" s="27"/>
      <c r="D29" s="27"/>
      <c r="E29" s="27"/>
      <c r="F29" s="27"/>
      <c r="G29" s="27"/>
      <c r="H29" s="27"/>
      <c r="I29" s="27"/>
      <c r="J29" s="27"/>
      <c r="K29" s="27"/>
      <c r="L29" s="27"/>
      <c r="M29" s="27"/>
      <c r="N29" s="27"/>
      <c r="O29" s="28"/>
    </row>
    <row r="30" spans="1:15" x14ac:dyDescent="0.25">
      <c r="A30" s="25"/>
      <c r="B30" s="158" t="s">
        <v>87</v>
      </c>
      <c r="C30" s="158"/>
      <c r="D30" s="158"/>
      <c r="E30" s="158"/>
      <c r="F30" s="158"/>
      <c r="G30" s="158"/>
      <c r="H30" s="158"/>
      <c r="I30" s="158"/>
      <c r="J30" s="158"/>
      <c r="K30" s="158"/>
      <c r="L30" s="158"/>
      <c r="M30" s="158"/>
      <c r="N30" s="158"/>
      <c r="O30" s="28"/>
    </row>
    <row r="31" spans="1:15" x14ac:dyDescent="0.25">
      <c r="A31" s="25"/>
      <c r="B31" s="158"/>
      <c r="C31" s="158"/>
      <c r="D31" s="158"/>
      <c r="E31" s="158"/>
      <c r="F31" s="158"/>
      <c r="G31" s="158"/>
      <c r="H31" s="158"/>
      <c r="I31" s="158"/>
      <c r="J31" s="158"/>
      <c r="K31" s="158"/>
      <c r="L31" s="158"/>
      <c r="M31" s="158"/>
      <c r="N31" s="158"/>
      <c r="O31" s="28"/>
    </row>
    <row r="32" spans="1:15" ht="14.4" thickBot="1" x14ac:dyDescent="0.3">
      <c r="A32" s="39"/>
      <c r="B32" s="40"/>
      <c r="C32" s="40"/>
      <c r="D32" s="40"/>
      <c r="E32" s="40"/>
      <c r="F32" s="40"/>
      <c r="G32" s="40"/>
      <c r="H32" s="40"/>
      <c r="I32" s="40"/>
      <c r="J32" s="40"/>
      <c r="K32" s="40"/>
      <c r="L32" s="40"/>
      <c r="M32" s="40"/>
      <c r="N32" s="40"/>
      <c r="O32" s="41"/>
    </row>
  </sheetData>
  <mergeCells count="5">
    <mergeCell ref="B30:N31"/>
    <mergeCell ref="B2:N2"/>
    <mergeCell ref="D14:H14"/>
    <mergeCell ref="J14:N14"/>
    <mergeCell ref="B4:M5"/>
  </mergeCells>
  <phoneticPr fontId="0" type="noConversion"/>
  <printOptions horizontalCentered="1"/>
  <pageMargins left="0.75" right="0.75" top="1" bottom="1" header="0.5" footer="0.5"/>
  <pageSetup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88" workbookViewId="0"/>
  </sheetViews>
  <sheetFormatPr defaultColWidth="9.33203125" defaultRowHeight="13.8" x14ac:dyDescent="0.25"/>
  <cols>
    <col min="1" max="1" width="2.77734375" style="3" customWidth="1"/>
    <col min="2" max="2" width="56.77734375" style="3" customWidth="1"/>
    <col min="3" max="3" width="2.77734375" style="3" customWidth="1"/>
    <col min="4" max="4" width="16.77734375" style="3" customWidth="1"/>
    <col min="5" max="5" width="2.77734375" style="3" customWidth="1"/>
    <col min="6" max="6" width="16.77734375" style="3" customWidth="1"/>
    <col min="7" max="7" width="2.77734375" style="3" customWidth="1"/>
    <col min="8" max="8" width="16.77734375" style="3" customWidth="1"/>
    <col min="9" max="9" width="5.77734375" style="3" customWidth="1"/>
    <col min="10" max="10" width="16.77734375" style="3" customWidth="1"/>
    <col min="11" max="11" width="2.77734375" style="3" customWidth="1"/>
    <col min="12" max="12" width="16.77734375" style="3" customWidth="1"/>
    <col min="13" max="13" width="2.77734375" style="3" customWidth="1"/>
    <col min="14" max="14" width="16.77734375" style="3" customWidth="1"/>
    <col min="15" max="15" width="2.77734375" style="3" customWidth="1"/>
    <col min="16" max="16384" width="9.33203125" style="3"/>
  </cols>
  <sheetData>
    <row r="1" spans="1:15" x14ac:dyDescent="0.25">
      <c r="A1" s="42"/>
      <c r="B1" s="43"/>
      <c r="C1" s="43"/>
      <c r="D1" s="43"/>
      <c r="E1" s="43"/>
      <c r="F1" s="43"/>
      <c r="G1" s="43"/>
      <c r="H1" s="43"/>
      <c r="I1" s="43"/>
      <c r="J1" s="43"/>
      <c r="K1" s="43"/>
      <c r="L1" s="43"/>
      <c r="M1" s="43"/>
      <c r="N1" s="43"/>
      <c r="O1" s="44"/>
    </row>
    <row r="2" spans="1:15" ht="20.100000000000001" customHeight="1" x14ac:dyDescent="0.35">
      <c r="A2" s="4"/>
      <c r="B2" s="159" t="s">
        <v>90</v>
      </c>
      <c r="C2" s="159"/>
      <c r="D2" s="159"/>
      <c r="E2" s="160"/>
      <c r="F2" s="160"/>
      <c r="G2" s="160"/>
      <c r="H2" s="160"/>
      <c r="I2" s="160"/>
      <c r="J2" s="160"/>
      <c r="K2" s="160"/>
      <c r="L2" s="160"/>
      <c r="M2" s="160"/>
      <c r="N2" s="160"/>
      <c r="O2" s="5"/>
    </row>
    <row r="3" spans="1:15" x14ac:dyDescent="0.25">
      <c r="A3" s="25"/>
      <c r="B3" s="26"/>
      <c r="C3" s="27"/>
      <c r="D3" s="27"/>
      <c r="E3" s="27"/>
      <c r="F3" s="27"/>
      <c r="G3" s="27"/>
      <c r="H3" s="27"/>
      <c r="I3" s="27"/>
      <c r="J3" s="27"/>
      <c r="K3" s="27"/>
      <c r="L3" s="27"/>
      <c r="M3" s="27"/>
      <c r="N3" s="27"/>
      <c r="O3" s="28"/>
    </row>
    <row r="4" spans="1:15" x14ac:dyDescent="0.25">
      <c r="A4" s="25"/>
      <c r="B4" s="163" t="s">
        <v>37</v>
      </c>
      <c r="C4" s="152"/>
      <c r="D4" s="152"/>
      <c r="E4" s="152"/>
      <c r="F4" s="152"/>
      <c r="G4" s="152"/>
      <c r="H4" s="152"/>
      <c r="I4" s="152"/>
      <c r="J4" s="152"/>
      <c r="K4" s="152"/>
      <c r="L4" s="152"/>
      <c r="M4" s="152"/>
      <c r="N4" s="27"/>
      <c r="O4" s="28"/>
    </row>
    <row r="5" spans="1:15" x14ac:dyDescent="0.25">
      <c r="A5" s="25"/>
      <c r="B5" s="152"/>
      <c r="C5" s="152"/>
      <c r="D5" s="152"/>
      <c r="E5" s="152"/>
      <c r="F5" s="152"/>
      <c r="G5" s="152"/>
      <c r="H5" s="152"/>
      <c r="I5" s="152"/>
      <c r="J5" s="152"/>
      <c r="K5" s="152"/>
      <c r="L5" s="152"/>
      <c r="M5" s="152"/>
      <c r="N5" s="27"/>
      <c r="O5" s="28"/>
    </row>
    <row r="6" spans="1:15" x14ac:dyDescent="0.25">
      <c r="A6" s="25"/>
      <c r="B6" s="29"/>
      <c r="C6" s="27"/>
      <c r="D6" s="27"/>
      <c r="E6" s="27"/>
      <c r="F6" s="27"/>
      <c r="G6" s="27"/>
      <c r="H6" s="27"/>
      <c r="I6" s="27"/>
      <c r="J6" s="27"/>
      <c r="K6" s="27"/>
      <c r="L6" s="27"/>
      <c r="M6" s="27"/>
      <c r="N6" s="27"/>
      <c r="O6" s="28"/>
    </row>
    <row r="7" spans="1:15" x14ac:dyDescent="0.25">
      <c r="A7" s="25"/>
      <c r="B7" s="27"/>
      <c r="C7" s="27"/>
      <c r="D7" s="30" t="s">
        <v>2</v>
      </c>
      <c r="E7" s="30"/>
      <c r="F7" s="30" t="s">
        <v>3</v>
      </c>
      <c r="G7" s="30"/>
      <c r="H7" s="27"/>
      <c r="I7" s="27"/>
      <c r="J7" s="27"/>
      <c r="K7" s="27"/>
      <c r="L7" s="27"/>
      <c r="M7" s="27"/>
      <c r="N7" s="27"/>
      <c r="O7" s="28"/>
    </row>
    <row r="8" spans="1:15" x14ac:dyDescent="0.25">
      <c r="A8" s="25"/>
      <c r="B8" s="31" t="s">
        <v>0</v>
      </c>
      <c r="C8" s="27"/>
      <c r="D8" s="32" t="s">
        <v>4</v>
      </c>
      <c r="E8" s="27"/>
      <c r="F8" s="32" t="s">
        <v>5</v>
      </c>
      <c r="G8" s="27"/>
      <c r="H8" s="27"/>
      <c r="I8" s="27"/>
      <c r="J8" s="27"/>
      <c r="K8" s="27"/>
      <c r="L8" s="27"/>
      <c r="M8" s="27"/>
      <c r="N8" s="27"/>
      <c r="O8" s="28"/>
    </row>
    <row r="9" spans="1:15" x14ac:dyDescent="0.25">
      <c r="A9" s="25"/>
      <c r="B9" s="27" t="s">
        <v>6</v>
      </c>
      <c r="C9" s="27"/>
      <c r="D9" s="36">
        <v>10</v>
      </c>
      <c r="E9" s="90"/>
      <c r="F9" s="36">
        <v>7</v>
      </c>
      <c r="G9" s="34"/>
      <c r="H9" s="27"/>
      <c r="I9" s="27"/>
      <c r="J9" s="27"/>
      <c r="K9" s="27"/>
      <c r="L9" s="27"/>
      <c r="M9" s="27"/>
      <c r="N9" s="27"/>
      <c r="O9" s="28"/>
    </row>
    <row r="10" spans="1:15" x14ac:dyDescent="0.25">
      <c r="A10" s="25"/>
      <c r="B10" s="27" t="s">
        <v>7</v>
      </c>
      <c r="C10" s="27"/>
      <c r="D10" s="36">
        <v>2</v>
      </c>
      <c r="E10" s="90"/>
      <c r="F10" s="36">
        <v>7</v>
      </c>
      <c r="G10" s="34"/>
      <c r="H10" s="33"/>
      <c r="I10" s="34"/>
      <c r="J10" s="27"/>
      <c r="K10" s="27"/>
      <c r="L10" s="27"/>
      <c r="M10" s="27"/>
      <c r="N10" s="27"/>
      <c r="O10" s="28"/>
    </row>
    <row r="11" spans="1:15" x14ac:dyDescent="0.25">
      <c r="A11" s="25"/>
      <c r="B11" s="27" t="s">
        <v>9</v>
      </c>
      <c r="C11" s="27"/>
      <c r="D11" s="36">
        <v>1000</v>
      </c>
      <c r="E11" s="90"/>
      <c r="F11" s="36"/>
      <c r="G11" s="34"/>
      <c r="H11" s="33"/>
      <c r="I11" s="34"/>
      <c r="J11" s="27"/>
      <c r="K11" s="27"/>
      <c r="L11" s="27"/>
      <c r="M11" s="27"/>
      <c r="N11" s="27"/>
      <c r="O11" s="28"/>
    </row>
    <row r="12" spans="1:15" x14ac:dyDescent="0.25">
      <c r="A12" s="25"/>
      <c r="B12" s="27" t="s">
        <v>8</v>
      </c>
      <c r="C12" s="27"/>
      <c r="D12" s="36">
        <v>1000</v>
      </c>
      <c r="E12" s="91"/>
      <c r="F12" s="36"/>
      <c r="G12" s="27"/>
      <c r="H12" s="35"/>
      <c r="I12" s="27"/>
      <c r="J12" s="35"/>
      <c r="K12" s="27"/>
      <c r="L12" s="35"/>
      <c r="M12" s="27"/>
      <c r="N12" s="35"/>
      <c r="O12" s="28"/>
    </row>
    <row r="13" spans="1:15" x14ac:dyDescent="0.25">
      <c r="A13" s="25"/>
      <c r="B13" s="27"/>
      <c r="C13" s="27"/>
      <c r="D13" s="33"/>
      <c r="E13" s="27"/>
      <c r="F13" s="35"/>
      <c r="G13" s="27"/>
      <c r="H13" s="35"/>
      <c r="I13" s="27"/>
      <c r="J13" s="35"/>
      <c r="K13" s="27"/>
      <c r="L13" s="35"/>
      <c r="M13" s="27"/>
      <c r="N13" s="35"/>
      <c r="O13" s="28"/>
    </row>
    <row r="14" spans="1:15" ht="14.4" thickBot="1" x14ac:dyDescent="0.3">
      <c r="A14" s="25"/>
      <c r="B14" s="27"/>
      <c r="C14" s="27"/>
      <c r="D14" s="161" t="s">
        <v>25</v>
      </c>
      <c r="E14" s="162"/>
      <c r="F14" s="162"/>
      <c r="G14" s="162"/>
      <c r="H14" s="162"/>
      <c r="I14" s="27"/>
      <c r="J14" s="161" t="s">
        <v>26</v>
      </c>
      <c r="K14" s="162"/>
      <c r="L14" s="162"/>
      <c r="M14" s="162"/>
      <c r="N14" s="162"/>
      <c r="O14" s="28"/>
    </row>
    <row r="15" spans="1:15" x14ac:dyDescent="0.25">
      <c r="A15" s="25"/>
      <c r="B15" s="27"/>
      <c r="C15" s="27"/>
      <c r="D15" s="30" t="s">
        <v>24</v>
      </c>
      <c r="E15" s="27"/>
      <c r="F15" s="30" t="s">
        <v>21</v>
      </c>
      <c r="G15" s="27"/>
      <c r="H15" s="30" t="s">
        <v>19</v>
      </c>
      <c r="I15" s="27"/>
      <c r="J15" s="30" t="s">
        <v>3</v>
      </c>
      <c r="K15" s="27"/>
      <c r="L15" s="30" t="s">
        <v>21</v>
      </c>
      <c r="M15" s="27"/>
      <c r="N15" s="30" t="s">
        <v>19</v>
      </c>
      <c r="O15" s="28"/>
    </row>
    <row r="16" spans="1:15" x14ac:dyDescent="0.25">
      <c r="A16" s="25"/>
      <c r="B16" s="31" t="s">
        <v>28</v>
      </c>
      <c r="C16" s="27"/>
      <c r="D16" s="32" t="s">
        <v>23</v>
      </c>
      <c r="E16" s="30"/>
      <c r="F16" s="32" t="s">
        <v>22</v>
      </c>
      <c r="G16" s="30"/>
      <c r="H16" s="32" t="s">
        <v>20</v>
      </c>
      <c r="I16" s="27"/>
      <c r="J16" s="32" t="s">
        <v>23</v>
      </c>
      <c r="K16" s="27"/>
      <c r="L16" s="32" t="s">
        <v>22</v>
      </c>
      <c r="M16" s="30"/>
      <c r="N16" s="32" t="s">
        <v>20</v>
      </c>
      <c r="O16" s="28"/>
    </row>
    <row r="17" spans="1:15" x14ac:dyDescent="0.25">
      <c r="A17" s="25"/>
      <c r="B17" s="29"/>
      <c r="C17" s="27"/>
      <c r="D17" s="30"/>
      <c r="E17" s="30"/>
      <c r="F17" s="30"/>
      <c r="G17" s="30"/>
      <c r="H17" s="30"/>
      <c r="I17" s="27"/>
      <c r="J17" s="30"/>
      <c r="K17" s="27"/>
      <c r="L17" s="30"/>
      <c r="M17" s="30"/>
      <c r="N17" s="30"/>
      <c r="O17" s="28"/>
    </row>
    <row r="18" spans="1:15" x14ac:dyDescent="0.25">
      <c r="A18" s="25"/>
      <c r="B18" s="29" t="s">
        <v>11</v>
      </c>
      <c r="C18" s="27"/>
      <c r="D18" s="27"/>
      <c r="E18" s="27"/>
      <c r="F18" s="27"/>
      <c r="G18" s="27"/>
      <c r="H18" s="27"/>
      <c r="I18" s="27"/>
      <c r="J18" s="27"/>
      <c r="K18" s="27"/>
      <c r="L18" s="27"/>
      <c r="M18" s="27"/>
      <c r="N18" s="27"/>
      <c r="O18" s="28"/>
    </row>
    <row r="19" spans="1:15" x14ac:dyDescent="0.25">
      <c r="A19" s="25"/>
      <c r="B19" s="27" t="s">
        <v>13</v>
      </c>
      <c r="C19" s="27"/>
      <c r="D19" s="36">
        <v>1000</v>
      </c>
      <c r="E19" s="27"/>
      <c r="F19" s="27"/>
      <c r="G19" s="27"/>
      <c r="H19" s="27"/>
      <c r="I19" s="27"/>
      <c r="J19" s="36">
        <v>0</v>
      </c>
      <c r="K19" s="27"/>
      <c r="L19" s="27"/>
      <c r="M19" s="27"/>
      <c r="N19" s="27"/>
      <c r="O19" s="28"/>
    </row>
    <row r="20" spans="1:15" x14ac:dyDescent="0.25">
      <c r="A20" s="25"/>
      <c r="B20" s="27" t="s">
        <v>14</v>
      </c>
      <c r="C20" s="27"/>
      <c r="D20" s="37">
        <f>D9*D19</f>
        <v>10000</v>
      </c>
      <c r="E20" s="27"/>
      <c r="F20" s="36">
        <v>-400</v>
      </c>
      <c r="G20" s="37"/>
      <c r="H20" s="95">
        <f>D20+F20</f>
        <v>9600</v>
      </c>
      <c r="I20" s="27"/>
      <c r="J20" s="37">
        <f>F9*J19</f>
        <v>0</v>
      </c>
      <c r="K20" s="27"/>
      <c r="L20" s="36">
        <v>1400</v>
      </c>
      <c r="M20" s="37"/>
      <c r="N20" s="95">
        <f>J20+L20</f>
        <v>1400</v>
      </c>
      <c r="O20" s="28"/>
    </row>
    <row r="21" spans="1:15" x14ac:dyDescent="0.25">
      <c r="A21" s="25"/>
      <c r="B21" s="27"/>
      <c r="C21" s="27"/>
      <c r="D21" s="27"/>
      <c r="E21" s="27"/>
      <c r="F21" s="27"/>
      <c r="G21" s="27"/>
      <c r="H21" s="27"/>
      <c r="I21" s="27"/>
      <c r="J21" s="27"/>
      <c r="K21" s="27"/>
      <c r="L21" s="27"/>
      <c r="M21" s="27"/>
      <c r="N21" s="27"/>
      <c r="O21" s="28"/>
    </row>
    <row r="22" spans="1:15" x14ac:dyDescent="0.25">
      <c r="A22" s="25"/>
      <c r="B22" s="29" t="s">
        <v>12</v>
      </c>
      <c r="C22" s="27"/>
      <c r="D22" s="27"/>
      <c r="E22" s="27"/>
      <c r="F22" s="27"/>
      <c r="G22" s="27"/>
      <c r="H22" s="27"/>
      <c r="I22" s="27"/>
      <c r="J22" s="27"/>
      <c r="K22" s="27"/>
      <c r="L22" s="27"/>
      <c r="M22" s="27"/>
      <c r="N22" s="27"/>
      <c r="O22" s="28"/>
    </row>
    <row r="23" spans="1:15" x14ac:dyDescent="0.25">
      <c r="A23" s="25"/>
      <c r="B23" s="27" t="s">
        <v>13</v>
      </c>
      <c r="C23" s="27"/>
      <c r="D23" s="36">
        <v>0</v>
      </c>
      <c r="E23" s="27"/>
      <c r="F23" s="27"/>
      <c r="G23" s="27"/>
      <c r="H23" s="27"/>
      <c r="I23" s="27"/>
      <c r="J23" s="36">
        <v>1000</v>
      </c>
      <c r="K23" s="27"/>
      <c r="L23" s="27"/>
      <c r="M23" s="27"/>
      <c r="N23" s="27"/>
      <c r="O23" s="28"/>
    </row>
    <row r="24" spans="1:15" x14ac:dyDescent="0.25">
      <c r="A24" s="25"/>
      <c r="B24" s="27" t="s">
        <v>14</v>
      </c>
      <c r="C24" s="27"/>
      <c r="D24" s="37">
        <f>D10*D23</f>
        <v>0</v>
      </c>
      <c r="E24" s="27"/>
      <c r="F24" s="37">
        <f>-F20</f>
        <v>400</v>
      </c>
      <c r="G24" s="37"/>
      <c r="H24" s="95">
        <f>D24+F24</f>
        <v>400</v>
      </c>
      <c r="I24" s="27"/>
      <c r="J24" s="37">
        <f>F10*J23</f>
        <v>7000</v>
      </c>
      <c r="K24" s="27"/>
      <c r="L24" s="37">
        <f>-L20</f>
        <v>-1400</v>
      </c>
      <c r="M24" s="37"/>
      <c r="N24" s="95">
        <f>J24+L24</f>
        <v>5600</v>
      </c>
      <c r="O24" s="28"/>
    </row>
    <row r="25" spans="1:15" ht="14.4" thickBot="1" x14ac:dyDescent="0.3">
      <c r="A25" s="25"/>
      <c r="B25" s="27"/>
      <c r="C25" s="27"/>
      <c r="D25" s="27"/>
      <c r="E25" s="27"/>
      <c r="F25" s="27"/>
      <c r="G25" s="27"/>
      <c r="H25" s="27"/>
      <c r="I25" s="27"/>
      <c r="J25" s="27"/>
      <c r="K25" s="27"/>
      <c r="L25" s="27"/>
      <c r="M25" s="27"/>
      <c r="N25" s="27"/>
      <c r="O25" s="28"/>
    </row>
    <row r="26" spans="1:15" ht="15" thickTop="1" thickBot="1" x14ac:dyDescent="0.3">
      <c r="A26" s="25"/>
      <c r="B26" s="29" t="s">
        <v>15</v>
      </c>
      <c r="C26" s="27"/>
      <c r="D26" s="95">
        <f>D20+D24</f>
        <v>10000</v>
      </c>
      <c r="E26" s="27"/>
      <c r="F26" s="38"/>
      <c r="G26" s="27"/>
      <c r="H26" s="96">
        <f>H20+H24</f>
        <v>10000</v>
      </c>
      <c r="I26" s="27"/>
      <c r="J26" s="95">
        <f>J20+J24</f>
        <v>7000</v>
      </c>
      <c r="K26" s="27"/>
      <c r="L26" s="38"/>
      <c r="M26" s="27"/>
      <c r="N26" s="96">
        <f>N20+N24</f>
        <v>7000</v>
      </c>
      <c r="O26" s="28"/>
    </row>
    <row r="27" spans="1:15" ht="14.4" thickTop="1" x14ac:dyDescent="0.25">
      <c r="A27" s="25"/>
      <c r="B27" s="27"/>
      <c r="C27" s="27"/>
      <c r="D27" s="27"/>
      <c r="E27" s="27"/>
      <c r="F27" s="27"/>
      <c r="G27" s="27"/>
      <c r="H27" s="27"/>
      <c r="I27" s="27"/>
      <c r="J27" s="27"/>
      <c r="K27" s="27"/>
      <c r="L27" s="27"/>
      <c r="M27" s="27"/>
      <c r="N27" s="27"/>
      <c r="O27" s="28"/>
    </row>
    <row r="28" spans="1:15" x14ac:dyDescent="0.25">
      <c r="A28" s="25"/>
      <c r="B28" s="158" t="s">
        <v>35</v>
      </c>
      <c r="C28" s="154"/>
      <c r="D28" s="154"/>
      <c r="E28" s="154"/>
      <c r="F28" s="154"/>
      <c r="G28" s="154"/>
      <c r="H28" s="154"/>
      <c r="I28" s="154"/>
      <c r="J28" s="154"/>
      <c r="K28" s="154"/>
      <c r="L28" s="154"/>
      <c r="M28" s="154"/>
      <c r="N28" s="154"/>
      <c r="O28" s="28"/>
    </row>
    <row r="29" spans="1:15" x14ac:dyDescent="0.25">
      <c r="A29" s="25"/>
      <c r="B29" s="154"/>
      <c r="C29" s="154"/>
      <c r="D29" s="154"/>
      <c r="E29" s="154"/>
      <c r="F29" s="154"/>
      <c r="G29" s="154"/>
      <c r="H29" s="154"/>
      <c r="I29" s="154"/>
      <c r="J29" s="154"/>
      <c r="K29" s="154"/>
      <c r="L29" s="154"/>
      <c r="M29" s="154"/>
      <c r="N29" s="154"/>
      <c r="O29" s="28"/>
    </row>
    <row r="30" spans="1:15" ht="14.4" thickBot="1" x14ac:dyDescent="0.3">
      <c r="A30" s="39"/>
      <c r="B30" s="40"/>
      <c r="C30" s="40"/>
      <c r="D30" s="40"/>
      <c r="E30" s="40"/>
      <c r="F30" s="40"/>
      <c r="G30" s="40"/>
      <c r="H30" s="40"/>
      <c r="I30" s="40"/>
      <c r="J30" s="40"/>
      <c r="K30" s="40"/>
      <c r="L30" s="40"/>
      <c r="M30" s="40"/>
      <c r="N30" s="40"/>
      <c r="O30" s="41"/>
    </row>
  </sheetData>
  <mergeCells count="5">
    <mergeCell ref="B2:N2"/>
    <mergeCell ref="D14:H14"/>
    <mergeCell ref="J14:N14"/>
    <mergeCell ref="B28:N29"/>
    <mergeCell ref="B4:M5"/>
  </mergeCells>
  <phoneticPr fontId="0" type="noConversion"/>
  <printOptions horizontalCentered="1"/>
  <pageMargins left="0.75" right="0.75" top="1" bottom="1" header="0.5" footer="0.5"/>
  <pageSetup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zoomScale="88" workbookViewId="0"/>
  </sheetViews>
  <sheetFormatPr defaultColWidth="9.33203125" defaultRowHeight="13.8" x14ac:dyDescent="0.25"/>
  <cols>
    <col min="1" max="1" width="2.77734375" style="3" customWidth="1"/>
    <col min="2" max="2" width="56.77734375" style="3" customWidth="1"/>
    <col min="3" max="3" width="2.77734375" style="3" customWidth="1"/>
    <col min="4" max="4" width="16.77734375" style="3" customWidth="1"/>
    <col min="5" max="5" width="2.77734375" style="3" customWidth="1"/>
    <col min="6" max="6" width="16.77734375" style="3" customWidth="1"/>
    <col min="7" max="7" width="2.77734375" style="3" customWidth="1"/>
    <col min="8" max="8" width="16.77734375" style="3" customWidth="1"/>
    <col min="9" max="9" width="5.77734375" style="3" customWidth="1"/>
    <col min="10" max="10" width="16.77734375" style="3" customWidth="1"/>
    <col min="11" max="11" width="2.77734375" style="3" customWidth="1"/>
    <col min="12" max="12" width="16.77734375" style="3" customWidth="1"/>
    <col min="13" max="13" width="2.77734375" style="3" customWidth="1"/>
    <col min="14" max="14" width="16.77734375" style="3" customWidth="1"/>
    <col min="15" max="15" width="2.77734375" style="3" customWidth="1"/>
    <col min="16" max="16384" width="9.33203125" style="3"/>
  </cols>
  <sheetData>
    <row r="1" spans="1:15" x14ac:dyDescent="0.25">
      <c r="A1" s="42"/>
      <c r="B1" s="43"/>
      <c r="C1" s="43"/>
      <c r="D1" s="43"/>
      <c r="E1" s="43"/>
      <c r="F1" s="43"/>
      <c r="G1" s="43"/>
      <c r="H1" s="43"/>
      <c r="I1" s="43"/>
      <c r="J1" s="43"/>
      <c r="K1" s="43"/>
      <c r="L1" s="43"/>
      <c r="M1" s="43"/>
      <c r="N1" s="43"/>
      <c r="O1" s="44"/>
    </row>
    <row r="2" spans="1:15" ht="20.100000000000001" customHeight="1" x14ac:dyDescent="0.35">
      <c r="A2" s="4"/>
      <c r="B2" s="159" t="s">
        <v>116</v>
      </c>
      <c r="C2" s="159"/>
      <c r="D2" s="159"/>
      <c r="E2" s="160"/>
      <c r="F2" s="160"/>
      <c r="G2" s="160"/>
      <c r="H2" s="160"/>
      <c r="I2" s="160"/>
      <c r="J2" s="160"/>
      <c r="K2" s="160"/>
      <c r="L2" s="160"/>
      <c r="M2" s="160"/>
      <c r="N2" s="160"/>
      <c r="O2" s="5"/>
    </row>
    <row r="3" spans="1:15" x14ac:dyDescent="0.25">
      <c r="A3" s="25"/>
      <c r="B3" s="26"/>
      <c r="C3" s="27"/>
      <c r="D3" s="27"/>
      <c r="E3" s="27"/>
      <c r="F3" s="27"/>
      <c r="G3" s="27"/>
      <c r="H3" s="27"/>
      <c r="I3" s="27"/>
      <c r="J3" s="27"/>
      <c r="K3" s="27"/>
      <c r="L3" s="27"/>
      <c r="M3" s="27"/>
      <c r="N3" s="27"/>
      <c r="O3" s="28"/>
    </row>
    <row r="4" spans="1:15" x14ac:dyDescent="0.25">
      <c r="A4" s="25"/>
      <c r="B4" s="46" t="s">
        <v>38</v>
      </c>
      <c r="C4" s="27"/>
      <c r="D4" s="27"/>
      <c r="E4" s="27"/>
      <c r="F4" s="27"/>
      <c r="G4" s="27"/>
      <c r="H4" s="27"/>
      <c r="I4" s="27"/>
      <c r="J4" s="27"/>
      <c r="K4" s="27"/>
      <c r="L4" s="27"/>
      <c r="M4" s="27"/>
      <c r="N4" s="27"/>
      <c r="O4" s="28"/>
    </row>
    <row r="5" spans="1:15" x14ac:dyDescent="0.25">
      <c r="A5" s="25"/>
      <c r="B5" s="29"/>
      <c r="C5" s="27"/>
      <c r="D5" s="27"/>
      <c r="E5" s="27"/>
      <c r="F5" s="27"/>
      <c r="G5" s="27"/>
      <c r="H5" s="27"/>
      <c r="I5" s="27"/>
      <c r="J5" s="27"/>
      <c r="K5" s="27"/>
      <c r="L5" s="27"/>
      <c r="M5" s="27"/>
      <c r="N5" s="27"/>
      <c r="O5" s="28"/>
    </row>
    <row r="6" spans="1:15" x14ac:dyDescent="0.25">
      <c r="A6" s="25"/>
      <c r="B6" s="27"/>
      <c r="C6" s="27"/>
      <c r="D6" s="30" t="s">
        <v>2</v>
      </c>
      <c r="E6" s="30"/>
      <c r="F6" s="30" t="s">
        <v>3</v>
      </c>
      <c r="G6" s="30"/>
      <c r="H6" s="27"/>
      <c r="I6" s="27"/>
      <c r="J6" s="27"/>
      <c r="K6" s="27"/>
      <c r="L6" s="27"/>
      <c r="M6" s="27"/>
      <c r="N6" s="27"/>
      <c r="O6" s="28"/>
    </row>
    <row r="7" spans="1:15" x14ac:dyDescent="0.25">
      <c r="A7" s="25"/>
      <c r="B7" s="31" t="s">
        <v>0</v>
      </c>
      <c r="C7" s="27"/>
      <c r="D7" s="32" t="s">
        <v>4</v>
      </c>
      <c r="E7" s="27"/>
      <c r="F7" s="32" t="s">
        <v>5</v>
      </c>
      <c r="G7" s="27"/>
      <c r="H7" s="27"/>
      <c r="I7" s="27"/>
      <c r="J7" s="27"/>
      <c r="K7" s="27"/>
      <c r="L7" s="27"/>
      <c r="M7" s="27"/>
      <c r="N7" s="27"/>
      <c r="O7" s="28"/>
    </row>
    <row r="8" spans="1:15" x14ac:dyDescent="0.25">
      <c r="A8" s="25"/>
      <c r="B8" s="27" t="s">
        <v>6</v>
      </c>
      <c r="C8" s="27"/>
      <c r="D8" s="36">
        <v>10</v>
      </c>
      <c r="E8" s="90"/>
      <c r="F8" s="36">
        <v>7</v>
      </c>
      <c r="G8" s="34"/>
      <c r="H8" s="27"/>
      <c r="I8" s="27"/>
      <c r="J8" s="27"/>
      <c r="K8" s="27"/>
      <c r="L8" s="27"/>
      <c r="M8" s="27"/>
      <c r="N8" s="27"/>
      <c r="O8" s="28"/>
    </row>
    <row r="9" spans="1:15" x14ac:dyDescent="0.25">
      <c r="A9" s="25"/>
      <c r="B9" s="27" t="s">
        <v>7</v>
      </c>
      <c r="C9" s="27"/>
      <c r="D9" s="36">
        <v>2</v>
      </c>
      <c r="E9" s="90"/>
      <c r="F9" s="36">
        <v>7</v>
      </c>
      <c r="G9" s="34"/>
      <c r="H9" s="33"/>
      <c r="I9" s="34"/>
      <c r="J9" s="27"/>
      <c r="K9" s="27"/>
      <c r="L9" s="27"/>
      <c r="M9" s="27"/>
      <c r="N9" s="27"/>
      <c r="O9" s="28"/>
    </row>
    <row r="10" spans="1:15" x14ac:dyDescent="0.25">
      <c r="A10" s="25"/>
      <c r="B10" s="27" t="s">
        <v>9</v>
      </c>
      <c r="C10" s="27"/>
      <c r="D10" s="36">
        <v>1000</v>
      </c>
      <c r="E10" s="90"/>
      <c r="F10" s="36"/>
      <c r="G10" s="34"/>
      <c r="H10" s="33"/>
      <c r="I10" s="34"/>
      <c r="J10" s="27"/>
      <c r="K10" s="27"/>
      <c r="L10" s="27"/>
      <c r="M10" s="27"/>
      <c r="N10" s="27"/>
      <c r="O10" s="28"/>
    </row>
    <row r="11" spans="1:15" x14ac:dyDescent="0.25">
      <c r="A11" s="25"/>
      <c r="B11" s="27" t="s">
        <v>8</v>
      </c>
      <c r="C11" s="27"/>
      <c r="D11" s="36">
        <v>1000</v>
      </c>
      <c r="E11" s="91"/>
      <c r="F11" s="36"/>
      <c r="G11" s="27"/>
      <c r="H11" s="35"/>
      <c r="I11" s="27"/>
      <c r="J11" s="35"/>
      <c r="K11" s="27"/>
      <c r="L11" s="35"/>
      <c r="M11" s="27"/>
      <c r="N11" s="35"/>
      <c r="O11" s="28"/>
    </row>
    <row r="12" spans="1:15" x14ac:dyDescent="0.25">
      <c r="A12" s="25"/>
      <c r="B12" s="27"/>
      <c r="C12" s="27"/>
      <c r="D12" s="33"/>
      <c r="E12" s="27"/>
      <c r="F12" s="35"/>
      <c r="G12" s="27"/>
      <c r="H12" s="35"/>
      <c r="I12" s="27"/>
      <c r="J12" s="35"/>
      <c r="K12" s="27"/>
      <c r="L12" s="35"/>
      <c r="M12" s="27"/>
      <c r="N12" s="35"/>
      <c r="O12" s="28"/>
    </row>
    <row r="13" spans="1:15" x14ac:dyDescent="0.25">
      <c r="A13" s="25"/>
      <c r="B13" s="27" t="s">
        <v>39</v>
      </c>
      <c r="C13" s="27"/>
      <c r="D13" s="33"/>
      <c r="E13" s="27"/>
      <c r="F13" s="35"/>
      <c r="G13" s="27"/>
      <c r="H13" s="35"/>
      <c r="I13" s="27"/>
      <c r="J13" s="35"/>
      <c r="K13" s="27"/>
      <c r="L13" s="35"/>
      <c r="M13" s="27"/>
      <c r="N13" s="35"/>
      <c r="O13" s="28"/>
    </row>
    <row r="14" spans="1:15" x14ac:dyDescent="0.25">
      <c r="A14" s="25"/>
      <c r="B14" s="27"/>
      <c r="C14" s="27"/>
      <c r="D14" s="33"/>
      <c r="E14" s="27"/>
      <c r="F14" s="35"/>
      <c r="G14" s="27"/>
      <c r="H14" s="35"/>
      <c r="I14" s="27"/>
      <c r="J14" s="35"/>
      <c r="K14" s="27"/>
      <c r="L14" s="35"/>
      <c r="M14" s="27"/>
      <c r="N14" s="35"/>
      <c r="O14" s="28"/>
    </row>
    <row r="15" spans="1:15" ht="14.4" thickBot="1" x14ac:dyDescent="0.3">
      <c r="A15" s="25"/>
      <c r="B15" s="27"/>
      <c r="C15" s="27"/>
      <c r="D15" s="161" t="s">
        <v>25</v>
      </c>
      <c r="E15" s="162"/>
      <c r="F15" s="162"/>
      <c r="G15" s="162"/>
      <c r="H15" s="162"/>
      <c r="I15" s="27"/>
      <c r="J15" s="161" t="s">
        <v>26</v>
      </c>
      <c r="K15" s="162"/>
      <c r="L15" s="162"/>
      <c r="M15" s="162"/>
      <c r="N15" s="162"/>
      <c r="O15" s="28"/>
    </row>
    <row r="16" spans="1:15" x14ac:dyDescent="0.25">
      <c r="A16" s="25"/>
      <c r="B16" s="27"/>
      <c r="C16" s="27"/>
      <c r="D16" s="30" t="s">
        <v>24</v>
      </c>
      <c r="E16" s="27"/>
      <c r="F16" s="30" t="s">
        <v>21</v>
      </c>
      <c r="G16" s="27"/>
      <c r="H16" s="30" t="s">
        <v>19</v>
      </c>
      <c r="I16" s="27"/>
      <c r="J16" s="30" t="s">
        <v>3</v>
      </c>
      <c r="K16" s="27"/>
      <c r="L16" s="30" t="s">
        <v>21</v>
      </c>
      <c r="M16" s="27"/>
      <c r="N16" s="30" t="s">
        <v>19</v>
      </c>
      <c r="O16" s="28"/>
    </row>
    <row r="17" spans="1:15" x14ac:dyDescent="0.25">
      <c r="A17" s="25"/>
      <c r="B17" s="31" t="s">
        <v>29</v>
      </c>
      <c r="C17" s="27"/>
      <c r="D17" s="32" t="s">
        <v>23</v>
      </c>
      <c r="E17" s="30"/>
      <c r="F17" s="32" t="s">
        <v>22</v>
      </c>
      <c r="G17" s="30"/>
      <c r="H17" s="32" t="s">
        <v>20</v>
      </c>
      <c r="I17" s="27"/>
      <c r="J17" s="32" t="s">
        <v>23</v>
      </c>
      <c r="K17" s="27"/>
      <c r="L17" s="32" t="s">
        <v>22</v>
      </c>
      <c r="M17" s="30"/>
      <c r="N17" s="32" t="s">
        <v>20</v>
      </c>
      <c r="O17" s="28"/>
    </row>
    <row r="18" spans="1:15" x14ac:dyDescent="0.25">
      <c r="A18" s="25"/>
      <c r="B18" s="29" t="s">
        <v>11</v>
      </c>
      <c r="C18" s="27"/>
      <c r="D18" s="27"/>
      <c r="E18" s="27"/>
      <c r="F18" s="27"/>
      <c r="G18" s="27"/>
      <c r="H18" s="27"/>
      <c r="I18" s="27"/>
      <c r="J18" s="27"/>
      <c r="K18" s="27"/>
      <c r="L18" s="27"/>
      <c r="M18" s="27"/>
      <c r="N18" s="27"/>
      <c r="O18" s="28"/>
    </row>
    <row r="19" spans="1:15" x14ac:dyDescent="0.25">
      <c r="A19" s="25"/>
      <c r="B19" s="27" t="s">
        <v>13</v>
      </c>
      <c r="C19" s="27"/>
      <c r="D19" s="36">
        <v>1000</v>
      </c>
      <c r="E19" s="27"/>
      <c r="F19" s="27"/>
      <c r="G19" s="27"/>
      <c r="H19" s="27"/>
      <c r="I19" s="27"/>
      <c r="J19" s="36">
        <v>0</v>
      </c>
      <c r="K19" s="27"/>
      <c r="L19" s="27"/>
      <c r="M19" s="27"/>
      <c r="N19" s="27"/>
      <c r="O19" s="28"/>
    </row>
    <row r="20" spans="1:15" x14ac:dyDescent="0.25">
      <c r="A20" s="25"/>
      <c r="B20" s="27" t="s">
        <v>14</v>
      </c>
      <c r="C20" s="27"/>
      <c r="D20" s="37">
        <f>D8*D19</f>
        <v>10000</v>
      </c>
      <c r="E20" s="27"/>
      <c r="F20" s="36">
        <v>-1200</v>
      </c>
      <c r="G20" s="37"/>
      <c r="H20" s="95">
        <f>D20+F20</f>
        <v>8800</v>
      </c>
      <c r="I20" s="27"/>
      <c r="J20" s="37">
        <f>F8*J19</f>
        <v>0</v>
      </c>
      <c r="K20" s="27"/>
      <c r="L20" s="36">
        <v>1400</v>
      </c>
      <c r="M20" s="37"/>
      <c r="N20" s="95">
        <f>J20+L20</f>
        <v>1400</v>
      </c>
      <c r="O20" s="28"/>
    </row>
    <row r="21" spans="1:15" x14ac:dyDescent="0.25">
      <c r="A21" s="25"/>
      <c r="B21" s="27"/>
      <c r="C21" s="27"/>
      <c r="D21" s="27"/>
      <c r="E21" s="27"/>
      <c r="F21" s="27"/>
      <c r="G21" s="27"/>
      <c r="H21" s="27"/>
      <c r="I21" s="27"/>
      <c r="J21" s="27"/>
      <c r="K21" s="27"/>
      <c r="L21" s="27"/>
      <c r="M21" s="27"/>
      <c r="N21" s="27"/>
      <c r="O21" s="28"/>
    </row>
    <row r="22" spans="1:15" x14ac:dyDescent="0.25">
      <c r="A22" s="25"/>
      <c r="B22" s="29" t="s">
        <v>12</v>
      </c>
      <c r="C22" s="27"/>
      <c r="D22" s="27"/>
      <c r="E22" s="27"/>
      <c r="F22" s="27"/>
      <c r="G22" s="27"/>
      <c r="H22" s="27"/>
      <c r="I22" s="27"/>
      <c r="J22" s="27"/>
      <c r="K22" s="27"/>
      <c r="L22" s="27"/>
      <c r="M22" s="27"/>
      <c r="N22" s="27"/>
      <c r="O22" s="28"/>
    </row>
    <row r="23" spans="1:15" x14ac:dyDescent="0.25">
      <c r="A23" s="25"/>
      <c r="B23" s="27" t="s">
        <v>13</v>
      </c>
      <c r="C23" s="27"/>
      <c r="D23" s="36">
        <v>0</v>
      </c>
      <c r="E23" s="27"/>
      <c r="F23" s="27"/>
      <c r="G23" s="27"/>
      <c r="H23" s="27"/>
      <c r="I23" s="27"/>
      <c r="J23" s="36">
        <v>1000</v>
      </c>
      <c r="K23" s="27"/>
      <c r="L23" s="27"/>
      <c r="M23" s="27"/>
      <c r="N23" s="27"/>
      <c r="O23" s="28"/>
    </row>
    <row r="24" spans="1:15" x14ac:dyDescent="0.25">
      <c r="A24" s="25"/>
      <c r="B24" s="27" t="s">
        <v>14</v>
      </c>
      <c r="C24" s="27"/>
      <c r="D24" s="37">
        <f>D9*D23</f>
        <v>0</v>
      </c>
      <c r="E24" s="27"/>
      <c r="F24" s="37">
        <f>-F20</f>
        <v>1200</v>
      </c>
      <c r="G24" s="37"/>
      <c r="H24" s="95">
        <f>D24+F24</f>
        <v>1200</v>
      </c>
      <c r="I24" s="27"/>
      <c r="J24" s="37">
        <f>F9*J23</f>
        <v>7000</v>
      </c>
      <c r="K24" s="27"/>
      <c r="L24" s="37">
        <f>-L20</f>
        <v>-1400</v>
      </c>
      <c r="M24" s="37"/>
      <c r="N24" s="95">
        <f>J24+L24</f>
        <v>5600</v>
      </c>
      <c r="O24" s="28"/>
    </row>
    <row r="25" spans="1:15" ht="14.4" thickBot="1" x14ac:dyDescent="0.3">
      <c r="A25" s="25"/>
      <c r="B25" s="27"/>
      <c r="C25" s="27"/>
      <c r="D25" s="27"/>
      <c r="E25" s="27"/>
      <c r="F25" s="27"/>
      <c r="G25" s="27"/>
      <c r="H25" s="27"/>
      <c r="I25" s="27"/>
      <c r="J25" s="27"/>
      <c r="K25" s="27"/>
      <c r="L25" s="27"/>
      <c r="M25" s="27"/>
      <c r="N25" s="27"/>
      <c r="O25" s="28"/>
    </row>
    <row r="26" spans="1:15" ht="15" thickTop="1" thickBot="1" x14ac:dyDescent="0.3">
      <c r="A26" s="25"/>
      <c r="B26" s="29" t="s">
        <v>15</v>
      </c>
      <c r="C26" s="27"/>
      <c r="D26" s="95">
        <f>D20+D24</f>
        <v>10000</v>
      </c>
      <c r="E26" s="27"/>
      <c r="F26" s="38"/>
      <c r="G26" s="27"/>
      <c r="H26" s="96">
        <f>H20+H24</f>
        <v>10000</v>
      </c>
      <c r="I26" s="27"/>
      <c r="J26" s="95">
        <f>J20+J24</f>
        <v>7000</v>
      </c>
      <c r="K26" s="27"/>
      <c r="L26" s="38"/>
      <c r="M26" s="27"/>
      <c r="N26" s="96">
        <f>N20+N24</f>
        <v>7000</v>
      </c>
      <c r="O26" s="28"/>
    </row>
    <row r="27" spans="1:15" ht="14.4" thickTop="1" x14ac:dyDescent="0.25">
      <c r="A27" s="25"/>
      <c r="B27" s="27"/>
      <c r="C27" s="27"/>
      <c r="D27" s="27"/>
      <c r="E27" s="27"/>
      <c r="F27" s="27"/>
      <c r="G27" s="27"/>
      <c r="H27" s="27"/>
      <c r="I27" s="27"/>
      <c r="J27" s="27"/>
      <c r="K27" s="27"/>
      <c r="L27" s="27"/>
      <c r="M27" s="27"/>
      <c r="N27" s="27"/>
      <c r="O27" s="28"/>
    </row>
    <row r="28" spans="1:15" x14ac:dyDescent="0.25">
      <c r="A28" s="25"/>
      <c r="B28" s="27" t="s">
        <v>30</v>
      </c>
      <c r="C28" s="27"/>
      <c r="D28" s="27"/>
      <c r="E28" s="27"/>
      <c r="F28" s="27"/>
      <c r="G28" s="27"/>
      <c r="H28" s="27"/>
      <c r="I28" s="27"/>
      <c r="J28" s="27"/>
      <c r="K28" s="27"/>
      <c r="L28" s="27"/>
      <c r="M28" s="27"/>
      <c r="N28" s="27"/>
      <c r="O28" s="28"/>
    </row>
    <row r="29" spans="1:15" x14ac:dyDescent="0.25">
      <c r="A29" s="25"/>
      <c r="B29" s="27" t="s">
        <v>31</v>
      </c>
      <c r="C29" s="27"/>
      <c r="D29" s="27"/>
      <c r="E29" s="27"/>
      <c r="F29" s="27"/>
      <c r="G29" s="27"/>
      <c r="H29" s="27"/>
      <c r="I29" s="27"/>
      <c r="J29" s="27"/>
      <c r="K29" s="27"/>
      <c r="L29" s="27"/>
      <c r="M29" s="27"/>
      <c r="N29" s="27"/>
      <c r="O29" s="28"/>
    </row>
    <row r="30" spans="1:15" x14ac:dyDescent="0.25">
      <c r="A30" s="25"/>
      <c r="B30" s="27" t="s">
        <v>32</v>
      </c>
      <c r="C30" s="27"/>
      <c r="D30" s="27"/>
      <c r="E30" s="27"/>
      <c r="F30" s="27"/>
      <c r="G30" s="27"/>
      <c r="H30" s="27"/>
      <c r="I30" s="27"/>
      <c r="J30" s="27"/>
      <c r="K30" s="27"/>
      <c r="L30" s="27"/>
      <c r="M30" s="27"/>
      <c r="N30" s="27"/>
      <c r="O30" s="28"/>
    </row>
    <row r="31" spans="1:15" ht="14.4" thickBot="1" x14ac:dyDescent="0.3">
      <c r="A31" s="39"/>
      <c r="B31" s="40"/>
      <c r="C31" s="40"/>
      <c r="D31" s="40"/>
      <c r="E31" s="40"/>
      <c r="F31" s="40"/>
      <c r="G31" s="40"/>
      <c r="H31" s="40"/>
      <c r="I31" s="40"/>
      <c r="J31" s="40"/>
      <c r="K31" s="40"/>
      <c r="L31" s="40"/>
      <c r="M31" s="40"/>
      <c r="N31" s="40"/>
      <c r="O31" s="41"/>
    </row>
  </sheetData>
  <mergeCells count="3">
    <mergeCell ref="B2:N2"/>
    <mergeCell ref="D15:H15"/>
    <mergeCell ref="J15:N15"/>
  </mergeCells>
  <phoneticPr fontId="0" type="noConversion"/>
  <printOptions horizontalCentered="1"/>
  <pageMargins left="0.75" right="0.75" top="1" bottom="1" header="0.5" footer="0.5"/>
  <pageSetup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workbookViewId="0"/>
  </sheetViews>
  <sheetFormatPr defaultColWidth="9.33203125" defaultRowHeight="13.2" x14ac:dyDescent="0.25"/>
  <cols>
    <col min="1" max="1" width="3.109375" style="50" customWidth="1"/>
    <col min="2" max="2" width="44" style="50" customWidth="1"/>
    <col min="3" max="3" width="10.109375" style="50" customWidth="1"/>
    <col min="4" max="4" width="11.6640625" style="50" bestFit="1" customWidth="1"/>
    <col min="5" max="5" width="7.77734375" style="50" customWidth="1"/>
    <col min="6" max="6" width="11.6640625" style="50" bestFit="1" customWidth="1"/>
    <col min="7" max="7" width="7.77734375" style="50" customWidth="1"/>
    <col min="8" max="8" width="11.6640625" style="50" bestFit="1" customWidth="1"/>
    <col min="9" max="9" width="7.77734375" style="50" customWidth="1"/>
    <col min="10" max="10" width="11" style="50" bestFit="1" customWidth="1"/>
    <col min="11" max="11" width="3.109375" style="74" customWidth="1"/>
    <col min="12" max="16384" width="9.33203125" style="50"/>
  </cols>
  <sheetData>
    <row r="1" spans="1:11" x14ac:dyDescent="0.25">
      <c r="A1" s="47"/>
      <c r="B1" s="48"/>
      <c r="C1" s="48"/>
      <c r="D1" s="48"/>
      <c r="E1" s="48"/>
      <c r="F1" s="48"/>
      <c r="G1" s="48"/>
      <c r="H1" s="48"/>
      <c r="I1" s="48"/>
      <c r="J1" s="48"/>
      <c r="K1" s="49"/>
    </row>
    <row r="2" spans="1:11" ht="15.6" x14ac:dyDescent="0.3">
      <c r="A2" s="51"/>
      <c r="B2" s="165" t="s">
        <v>101</v>
      </c>
      <c r="C2" s="156"/>
      <c r="D2" s="156"/>
      <c r="E2" s="156"/>
      <c r="F2" s="156"/>
      <c r="G2" s="156"/>
      <c r="H2" s="156"/>
      <c r="I2" s="156"/>
      <c r="J2" s="156"/>
      <c r="K2" s="52"/>
    </row>
    <row r="3" spans="1:11" x14ac:dyDescent="0.25">
      <c r="A3" s="53"/>
      <c r="B3" s="17"/>
      <c r="C3" s="17"/>
      <c r="D3" s="54"/>
      <c r="E3" s="17"/>
      <c r="F3" s="54"/>
      <c r="G3" s="17"/>
      <c r="H3" s="54"/>
      <c r="I3" s="17"/>
      <c r="J3" s="54"/>
      <c r="K3" s="55"/>
    </row>
    <row r="4" spans="1:11" x14ac:dyDescent="0.25">
      <c r="A4" s="53"/>
      <c r="B4" s="153" t="s">
        <v>91</v>
      </c>
      <c r="C4" s="164"/>
      <c r="D4" s="164"/>
      <c r="E4" s="164"/>
      <c r="F4" s="164"/>
      <c r="G4" s="164"/>
      <c r="H4" s="164"/>
      <c r="I4" s="164"/>
      <c r="J4" s="164"/>
      <c r="K4" s="55"/>
    </row>
    <row r="5" spans="1:11" x14ac:dyDescent="0.25">
      <c r="A5" s="53"/>
      <c r="B5" s="164"/>
      <c r="C5" s="164"/>
      <c r="D5" s="164"/>
      <c r="E5" s="164"/>
      <c r="F5" s="164"/>
      <c r="G5" s="164"/>
      <c r="H5" s="164"/>
      <c r="I5" s="164"/>
      <c r="J5" s="164"/>
      <c r="K5" s="55"/>
    </row>
    <row r="6" spans="1:11" x14ac:dyDescent="0.25">
      <c r="A6" s="53"/>
      <c r="B6" s="164"/>
      <c r="C6" s="164"/>
      <c r="D6" s="164"/>
      <c r="E6" s="164"/>
      <c r="F6" s="164"/>
      <c r="G6" s="164"/>
      <c r="H6" s="164"/>
      <c r="I6" s="164"/>
      <c r="J6" s="164"/>
      <c r="K6" s="55"/>
    </row>
    <row r="7" spans="1:11" ht="13.8" thickBot="1" x14ac:dyDescent="0.3">
      <c r="A7" s="53"/>
      <c r="B7" s="17"/>
      <c r="C7" s="17"/>
      <c r="D7" s="54"/>
      <c r="E7" s="17"/>
      <c r="F7" s="54"/>
      <c r="G7" s="17"/>
      <c r="H7" s="54"/>
      <c r="I7" s="17"/>
      <c r="J7" s="54"/>
      <c r="K7" s="55"/>
    </row>
    <row r="8" spans="1:11" x14ac:dyDescent="0.25">
      <c r="A8" s="47"/>
      <c r="B8" s="48"/>
      <c r="C8" s="48"/>
      <c r="D8" s="148"/>
      <c r="E8" s="48"/>
      <c r="F8" s="148"/>
      <c r="G8" s="48"/>
      <c r="H8" s="148"/>
      <c r="I8" s="48"/>
      <c r="J8" s="148"/>
      <c r="K8" s="49"/>
    </row>
    <row r="9" spans="1:11" x14ac:dyDescent="0.25">
      <c r="A9" s="53"/>
      <c r="B9" s="17"/>
      <c r="C9" s="17"/>
      <c r="D9" s="105" t="s">
        <v>107</v>
      </c>
      <c r="E9" s="106"/>
      <c r="F9" s="105" t="s">
        <v>41</v>
      </c>
      <c r="G9" s="106"/>
      <c r="H9" s="105" t="s">
        <v>42</v>
      </c>
      <c r="I9" s="106"/>
      <c r="J9" s="105" t="s">
        <v>43</v>
      </c>
      <c r="K9" s="55"/>
    </row>
    <row r="10" spans="1:11" x14ac:dyDescent="0.25">
      <c r="A10" s="53"/>
      <c r="B10" s="17"/>
      <c r="C10" s="17"/>
      <c r="D10" s="105" t="s">
        <v>44</v>
      </c>
      <c r="E10" s="106"/>
      <c r="F10" s="105" t="s">
        <v>45</v>
      </c>
      <c r="G10" s="106"/>
      <c r="H10" s="105" t="s">
        <v>45</v>
      </c>
      <c r="I10" s="106"/>
      <c r="J10" s="105" t="s">
        <v>45</v>
      </c>
      <c r="K10" s="55"/>
    </row>
    <row r="11" spans="1:11" ht="13.8" thickBot="1" x14ac:dyDescent="0.3">
      <c r="A11" s="53"/>
      <c r="B11" s="56" t="s">
        <v>100</v>
      </c>
      <c r="C11" s="17"/>
      <c r="D11" s="107" t="s">
        <v>47</v>
      </c>
      <c r="E11" s="106"/>
      <c r="F11" s="107" t="s">
        <v>48</v>
      </c>
      <c r="G11" s="106"/>
      <c r="H11" s="107" t="s">
        <v>49</v>
      </c>
      <c r="I11" s="106"/>
      <c r="J11" s="107" t="s">
        <v>50</v>
      </c>
      <c r="K11" s="55"/>
    </row>
    <row r="12" spans="1:11" x14ac:dyDescent="0.25">
      <c r="A12" s="53"/>
      <c r="B12" s="58" t="s">
        <v>93</v>
      </c>
      <c r="C12" s="17"/>
      <c r="D12" s="108">
        <v>4500</v>
      </c>
      <c r="E12" s="106"/>
      <c r="F12" s="109" t="s">
        <v>98</v>
      </c>
      <c r="G12" s="106"/>
      <c r="H12" s="110">
        <v>4500</v>
      </c>
      <c r="I12" s="106"/>
      <c r="J12" s="109" t="s">
        <v>99</v>
      </c>
      <c r="K12" s="55"/>
    </row>
    <row r="13" spans="1:11" x14ac:dyDescent="0.25">
      <c r="A13" s="53"/>
      <c r="B13" s="58" t="s">
        <v>92</v>
      </c>
      <c r="C13" s="60"/>
      <c r="D13" s="111">
        <v>0.35</v>
      </c>
      <c r="E13" s="111"/>
      <c r="F13" s="111">
        <v>0.25</v>
      </c>
      <c r="G13" s="111"/>
      <c r="H13" s="111">
        <v>0.4</v>
      </c>
      <c r="I13" s="111"/>
      <c r="J13" s="111">
        <v>0.3</v>
      </c>
      <c r="K13" s="55"/>
    </row>
    <row r="14" spans="1:11" x14ac:dyDescent="0.25">
      <c r="A14" s="53"/>
      <c r="B14" s="58" t="s">
        <v>94</v>
      </c>
      <c r="C14" s="17"/>
      <c r="D14" s="112" t="s">
        <v>55</v>
      </c>
      <c r="E14" s="106"/>
      <c r="F14" s="113" t="s">
        <v>95</v>
      </c>
      <c r="G14" s="106"/>
      <c r="H14" s="113" t="s">
        <v>96</v>
      </c>
      <c r="I14" s="106"/>
      <c r="J14" s="113" t="s">
        <v>97</v>
      </c>
      <c r="K14" s="55"/>
    </row>
    <row r="15" spans="1:11" ht="13.8" thickBot="1" x14ac:dyDescent="0.3">
      <c r="A15" s="71"/>
      <c r="B15" s="124"/>
      <c r="C15" s="124"/>
      <c r="D15" s="124"/>
      <c r="E15" s="124"/>
      <c r="F15" s="124"/>
      <c r="G15" s="124"/>
      <c r="H15" s="124"/>
      <c r="I15" s="124"/>
      <c r="J15" s="124"/>
      <c r="K15" s="104"/>
    </row>
    <row r="16" spans="1:11" ht="13.8" thickBot="1" x14ac:dyDescent="0.3">
      <c r="A16" s="53"/>
      <c r="B16" s="17"/>
      <c r="C16" s="17"/>
      <c r="D16" s="17"/>
      <c r="E16" s="17"/>
      <c r="F16" s="17"/>
      <c r="G16" s="17"/>
      <c r="H16" s="17"/>
      <c r="I16" s="17"/>
      <c r="J16" s="17"/>
    </row>
    <row r="17" spans="1:11" x14ac:dyDescent="0.25">
      <c r="A17" s="47"/>
      <c r="B17" s="48"/>
      <c r="C17" s="48"/>
      <c r="D17" s="148"/>
      <c r="E17" s="48"/>
      <c r="F17" s="148"/>
      <c r="G17" s="48"/>
      <c r="H17" s="148"/>
      <c r="I17" s="48"/>
      <c r="J17" s="148"/>
      <c r="K17" s="149"/>
    </row>
    <row r="18" spans="1:11" ht="15.6" x14ac:dyDescent="0.3">
      <c r="A18" s="53"/>
      <c r="B18" s="147" t="s">
        <v>102</v>
      </c>
      <c r="C18" s="147"/>
      <c r="D18" s="147"/>
      <c r="E18" s="147"/>
      <c r="F18" s="147"/>
      <c r="G18" s="147"/>
      <c r="H18" s="147"/>
      <c r="I18" s="147"/>
      <c r="J18" s="147"/>
      <c r="K18" s="55"/>
    </row>
    <row r="19" spans="1:11" x14ac:dyDescent="0.25">
      <c r="A19" s="53"/>
      <c r="B19" s="17"/>
      <c r="C19" s="17"/>
      <c r="D19" s="54"/>
      <c r="E19" s="17"/>
      <c r="F19" s="54"/>
      <c r="G19" s="17"/>
      <c r="H19" s="54"/>
      <c r="I19" s="17"/>
      <c r="J19" s="54"/>
      <c r="K19" s="52"/>
    </row>
    <row r="20" spans="1:11" ht="12.75" customHeight="1" x14ac:dyDescent="0.25">
      <c r="A20" s="53"/>
      <c r="B20" s="166" t="s">
        <v>117</v>
      </c>
      <c r="C20" s="166"/>
      <c r="D20" s="166"/>
      <c r="E20" s="166"/>
      <c r="F20" s="166"/>
      <c r="G20" s="166"/>
      <c r="H20" s="166"/>
      <c r="I20" s="166"/>
      <c r="J20" s="166"/>
      <c r="K20" s="55"/>
    </row>
    <row r="21" spans="1:11" x14ac:dyDescent="0.25">
      <c r="A21" s="53"/>
      <c r="B21" s="166"/>
      <c r="C21" s="166"/>
      <c r="D21" s="166"/>
      <c r="E21" s="166"/>
      <c r="F21" s="166"/>
      <c r="G21" s="166"/>
      <c r="H21" s="166"/>
      <c r="I21" s="166"/>
      <c r="J21" s="166"/>
      <c r="K21" s="55"/>
    </row>
    <row r="22" spans="1:11" x14ac:dyDescent="0.25">
      <c r="A22" s="53"/>
      <c r="B22" s="166"/>
      <c r="C22" s="166"/>
      <c r="D22" s="166"/>
      <c r="E22" s="166"/>
      <c r="F22" s="166"/>
      <c r="G22" s="166"/>
      <c r="H22" s="166"/>
      <c r="I22" s="166"/>
      <c r="J22" s="166"/>
      <c r="K22" s="55"/>
    </row>
    <row r="23" spans="1:11" x14ac:dyDescent="0.25">
      <c r="A23" s="53"/>
      <c r="B23" s="166"/>
      <c r="C23" s="166"/>
      <c r="D23" s="166"/>
      <c r="E23" s="166"/>
      <c r="F23" s="166"/>
      <c r="G23" s="166"/>
      <c r="H23" s="166"/>
      <c r="I23" s="166"/>
      <c r="J23" s="166"/>
      <c r="K23" s="55"/>
    </row>
    <row r="24" spans="1:11" x14ac:dyDescent="0.25">
      <c r="A24" s="53"/>
      <c r="B24" s="17"/>
      <c r="C24" s="17"/>
      <c r="D24" s="54"/>
      <c r="E24" s="17"/>
      <c r="F24" s="54"/>
      <c r="G24" s="17"/>
      <c r="H24" s="54"/>
      <c r="I24" s="17"/>
      <c r="J24" s="54"/>
      <c r="K24" s="55"/>
    </row>
    <row r="25" spans="1:11" x14ac:dyDescent="0.25">
      <c r="A25" s="53"/>
      <c r="B25" s="17"/>
      <c r="C25" s="17"/>
      <c r="D25" s="11" t="s">
        <v>107</v>
      </c>
      <c r="E25" s="17"/>
      <c r="F25" s="11" t="s">
        <v>41</v>
      </c>
      <c r="G25" s="17"/>
      <c r="H25" s="11" t="s">
        <v>42</v>
      </c>
      <c r="I25" s="17"/>
      <c r="J25" s="11" t="s">
        <v>43</v>
      </c>
      <c r="K25" s="55"/>
    </row>
    <row r="26" spans="1:11" x14ac:dyDescent="0.25">
      <c r="A26" s="53"/>
      <c r="B26" s="17"/>
      <c r="C26" s="17"/>
      <c r="D26" s="11" t="s">
        <v>44</v>
      </c>
      <c r="E26" s="17"/>
      <c r="F26" s="11" t="s">
        <v>45</v>
      </c>
      <c r="G26" s="17"/>
      <c r="H26" s="11" t="s">
        <v>45</v>
      </c>
      <c r="I26" s="17"/>
      <c r="J26" s="11" t="s">
        <v>45</v>
      </c>
      <c r="K26" s="55"/>
    </row>
    <row r="27" spans="1:11" ht="13.8" thickBot="1" x14ac:dyDescent="0.3">
      <c r="A27" s="53"/>
      <c r="B27" s="56" t="s">
        <v>46</v>
      </c>
      <c r="C27" s="17"/>
      <c r="D27" s="57" t="s">
        <v>47</v>
      </c>
      <c r="E27" s="17"/>
      <c r="F27" s="57" t="s">
        <v>48</v>
      </c>
      <c r="G27" s="17"/>
      <c r="H27" s="57" t="s">
        <v>49</v>
      </c>
      <c r="I27" s="17"/>
      <c r="J27" s="57" t="s">
        <v>50</v>
      </c>
      <c r="K27" s="55"/>
    </row>
    <row r="28" spans="1:11" x14ac:dyDescent="0.25">
      <c r="A28" s="53"/>
      <c r="B28" s="58"/>
      <c r="C28" s="17"/>
      <c r="D28" s="59"/>
      <c r="E28" s="17"/>
      <c r="F28" s="59"/>
      <c r="G28" s="17"/>
      <c r="H28" s="59"/>
      <c r="I28" s="17"/>
      <c r="J28" s="59"/>
      <c r="K28" s="55"/>
    </row>
    <row r="29" spans="1:11" x14ac:dyDescent="0.25">
      <c r="A29" s="53"/>
      <c r="B29" s="58" t="s">
        <v>51</v>
      </c>
      <c r="C29" s="17"/>
      <c r="D29" s="59">
        <v>4500</v>
      </c>
      <c r="E29" s="17"/>
      <c r="F29" s="59">
        <v>6250</v>
      </c>
      <c r="G29" s="17"/>
      <c r="H29" s="59">
        <v>4500</v>
      </c>
      <c r="I29" s="17"/>
      <c r="J29" s="59">
        <v>2500</v>
      </c>
      <c r="K29" s="55"/>
    </row>
    <row r="30" spans="1:11" ht="13.8" thickBot="1" x14ac:dyDescent="0.3">
      <c r="A30" s="53"/>
      <c r="B30" s="58" t="s">
        <v>52</v>
      </c>
      <c r="C30" s="60">
        <v>0.35</v>
      </c>
      <c r="D30" s="61">
        <f>-C30*D29</f>
        <v>-1575</v>
      </c>
      <c r="E30" s="60">
        <v>0.25</v>
      </c>
      <c r="F30" s="61">
        <f>-E30*F29</f>
        <v>-1562.5</v>
      </c>
      <c r="G30" s="60">
        <v>0.4</v>
      </c>
      <c r="H30" s="61">
        <f>-G30*H29</f>
        <v>-1800</v>
      </c>
      <c r="I30" s="60">
        <v>0.3</v>
      </c>
      <c r="J30" s="61">
        <f>-I30*J29</f>
        <v>-750</v>
      </c>
      <c r="K30" s="55"/>
    </row>
    <row r="31" spans="1:11" x14ac:dyDescent="0.25">
      <c r="A31" s="53"/>
      <c r="B31" s="58" t="s">
        <v>53</v>
      </c>
      <c r="C31" s="17"/>
      <c r="D31" s="62">
        <f>D29+D30</f>
        <v>2925</v>
      </c>
      <c r="E31" s="17"/>
      <c r="F31" s="62">
        <f>F29+F30</f>
        <v>4687.5</v>
      </c>
      <c r="G31" s="17"/>
      <c r="H31" s="62">
        <f>H29+H30</f>
        <v>2700</v>
      </c>
      <c r="I31" s="17"/>
      <c r="J31" s="62">
        <f>J29+J30</f>
        <v>1750</v>
      </c>
      <c r="K31" s="55"/>
    </row>
    <row r="32" spans="1:11" x14ac:dyDescent="0.25">
      <c r="A32" s="53"/>
      <c r="B32" s="58"/>
      <c r="C32" s="17"/>
      <c r="D32" s="62"/>
      <c r="E32" s="17"/>
      <c r="F32" s="62"/>
      <c r="G32" s="17"/>
      <c r="H32" s="62"/>
      <c r="I32" s="17"/>
      <c r="J32" s="62"/>
      <c r="K32" s="55"/>
    </row>
    <row r="33" spans="1:14" x14ac:dyDescent="0.25">
      <c r="A33" s="53"/>
      <c r="B33" s="58" t="s">
        <v>54</v>
      </c>
      <c r="C33" s="17"/>
      <c r="D33" s="63" t="s">
        <v>55</v>
      </c>
      <c r="E33" s="17"/>
      <c r="F33" s="64">
        <v>1.8</v>
      </c>
      <c r="G33" s="17"/>
      <c r="H33" s="65">
        <v>0.70179999999999998</v>
      </c>
      <c r="I33" s="17"/>
      <c r="J33" s="65">
        <v>7.75</v>
      </c>
      <c r="K33" s="55"/>
    </row>
    <row r="34" spans="1:14" x14ac:dyDescent="0.25">
      <c r="A34" s="53"/>
      <c r="B34" s="58" t="s">
        <v>56</v>
      </c>
      <c r="C34" s="17"/>
      <c r="D34" s="66">
        <f>D31</f>
        <v>2925</v>
      </c>
      <c r="E34" s="17"/>
      <c r="F34" s="66">
        <f>F31/F33</f>
        <v>2604.1666666666665</v>
      </c>
      <c r="G34" s="17"/>
      <c r="H34" s="66">
        <f>H31/H33</f>
        <v>3847.2499287546311</v>
      </c>
      <c r="I34" s="17"/>
      <c r="J34" s="66">
        <f>J31/J33</f>
        <v>225.80645161290323</v>
      </c>
      <c r="K34" s="55"/>
    </row>
    <row r="35" spans="1:14" x14ac:dyDescent="0.25">
      <c r="A35" s="53"/>
      <c r="B35" s="58"/>
      <c r="C35" s="17"/>
      <c r="D35" s="67"/>
      <c r="E35" s="17"/>
      <c r="F35" s="67"/>
      <c r="G35" s="17"/>
      <c r="H35" s="59"/>
      <c r="I35" s="17"/>
      <c r="J35" s="59"/>
      <c r="K35" s="55"/>
    </row>
    <row r="36" spans="1:14" x14ac:dyDescent="0.25">
      <c r="A36" s="53"/>
      <c r="B36" s="58" t="s">
        <v>57</v>
      </c>
      <c r="C36" s="17"/>
      <c r="D36" s="66">
        <f>SUM(D34:J34)</f>
        <v>9602.2230470342001</v>
      </c>
      <c r="E36" s="17"/>
      <c r="F36" s="67"/>
      <c r="G36" s="17"/>
      <c r="H36" s="59"/>
      <c r="I36" s="17"/>
      <c r="J36" s="59"/>
      <c r="K36" s="55"/>
    </row>
    <row r="37" spans="1:14" x14ac:dyDescent="0.25">
      <c r="A37" s="53"/>
      <c r="B37" s="17" t="s">
        <v>58</v>
      </c>
      <c r="C37" s="17"/>
      <c r="D37" s="67">
        <v>650</v>
      </c>
      <c r="E37" s="17"/>
      <c r="F37" s="67"/>
      <c r="G37" s="17"/>
      <c r="H37" s="67"/>
      <c r="I37" s="17"/>
      <c r="J37" s="67"/>
      <c r="K37" s="55"/>
    </row>
    <row r="38" spans="1:14" x14ac:dyDescent="0.25">
      <c r="A38" s="53"/>
      <c r="B38" s="17"/>
      <c r="C38" s="17"/>
      <c r="D38" s="67"/>
      <c r="E38" s="17"/>
      <c r="F38" s="67"/>
      <c r="G38" s="17"/>
      <c r="H38" s="67"/>
      <c r="I38" s="17"/>
      <c r="J38" s="67"/>
      <c r="K38" s="55"/>
    </row>
    <row r="39" spans="1:14" x14ac:dyDescent="0.25">
      <c r="A39" s="53"/>
      <c r="B39" s="10" t="s">
        <v>59</v>
      </c>
      <c r="C39" s="17"/>
      <c r="D39" s="97">
        <f>D36/D37</f>
        <v>14.772650841591076</v>
      </c>
      <c r="E39" s="17"/>
      <c r="F39" s="68"/>
      <c r="G39" s="17"/>
      <c r="H39" s="68"/>
      <c r="I39" s="17"/>
      <c r="J39" s="68"/>
      <c r="K39" s="55"/>
    </row>
    <row r="40" spans="1:14" x14ac:dyDescent="0.25">
      <c r="A40" s="53"/>
      <c r="B40" s="10"/>
      <c r="C40" s="17"/>
      <c r="D40" s="69"/>
      <c r="E40" s="17"/>
      <c r="F40" s="68"/>
      <c r="G40" s="17"/>
      <c r="H40" s="68"/>
      <c r="I40" s="17"/>
      <c r="J40" s="68"/>
      <c r="K40" s="55"/>
    </row>
    <row r="41" spans="1:14" x14ac:dyDescent="0.25">
      <c r="A41" s="53"/>
      <c r="B41" s="10" t="s">
        <v>60</v>
      </c>
      <c r="C41" s="17"/>
      <c r="D41" s="17"/>
      <c r="E41" s="17"/>
      <c r="F41" s="17"/>
      <c r="G41" s="17"/>
      <c r="H41" s="17"/>
      <c r="I41" s="17"/>
      <c r="J41" s="17"/>
      <c r="K41" s="55"/>
    </row>
    <row r="42" spans="1:14" x14ac:dyDescent="0.25">
      <c r="A42" s="53"/>
      <c r="B42" s="10" t="s">
        <v>61</v>
      </c>
      <c r="C42" s="17"/>
      <c r="D42" s="98">
        <f>D34/$D$36</f>
        <v>0.30461696064261212</v>
      </c>
      <c r="E42" s="17"/>
      <c r="F42" s="98">
        <f>F34/$D$36</f>
        <v>0.27120455897668455</v>
      </c>
      <c r="G42" s="17"/>
      <c r="H42" s="98">
        <f>H34/$D$36</f>
        <v>0.40066242055717666</v>
      </c>
      <c r="I42" s="17"/>
      <c r="J42" s="98">
        <f>J34/$D$36</f>
        <v>2.3516059823526714E-2</v>
      </c>
      <c r="K42" s="55"/>
    </row>
    <row r="43" spans="1:14" x14ac:dyDescent="0.25">
      <c r="A43" s="53"/>
      <c r="B43" s="10"/>
      <c r="C43" s="17"/>
      <c r="D43" s="70"/>
      <c r="E43" s="17"/>
      <c r="F43" s="70"/>
      <c r="G43" s="17"/>
      <c r="H43" s="70"/>
      <c r="I43" s="17"/>
      <c r="J43" s="70"/>
      <c r="K43" s="55"/>
    </row>
    <row r="44" spans="1:14" x14ac:dyDescent="0.25">
      <c r="A44" s="53"/>
      <c r="B44" s="10" t="s">
        <v>62</v>
      </c>
      <c r="C44" s="17"/>
      <c r="D44" s="70"/>
      <c r="E44" s="17"/>
      <c r="F44" s="70"/>
      <c r="G44" s="17"/>
      <c r="H44" s="70"/>
      <c r="I44" s="17"/>
      <c r="J44" s="70"/>
      <c r="K44" s="55"/>
    </row>
    <row r="45" spans="1:14" x14ac:dyDescent="0.25">
      <c r="A45" s="53"/>
      <c r="B45" s="10" t="s">
        <v>63</v>
      </c>
      <c r="C45" s="17"/>
      <c r="D45" s="98">
        <f>F42+H42+J42</f>
        <v>0.69538303935738788</v>
      </c>
      <c r="E45" s="17"/>
      <c r="F45" s="70"/>
      <c r="G45" s="17"/>
      <c r="H45" s="70"/>
      <c r="I45" s="17"/>
      <c r="J45" s="70"/>
      <c r="K45" s="55"/>
    </row>
    <row r="46" spans="1:14" x14ac:dyDescent="0.25">
      <c r="A46" s="53"/>
      <c r="B46" s="17"/>
      <c r="C46" s="17"/>
      <c r="D46" s="17"/>
      <c r="E46" s="17"/>
      <c r="F46" s="17"/>
      <c r="G46" s="17"/>
      <c r="H46" s="17"/>
      <c r="I46" s="17"/>
      <c r="J46" s="17"/>
      <c r="K46" s="55"/>
    </row>
    <row r="47" spans="1:14" ht="13.8" thickBot="1" x14ac:dyDescent="0.3">
      <c r="A47" s="71"/>
      <c r="B47" s="72"/>
      <c r="C47" s="72"/>
      <c r="D47" s="72"/>
      <c r="E47" s="72"/>
      <c r="F47" s="72"/>
      <c r="G47" s="72"/>
      <c r="H47" s="72"/>
      <c r="I47" s="72"/>
      <c r="J47" s="72"/>
      <c r="K47" s="73"/>
    </row>
    <row r="48" spans="1:14" x14ac:dyDescent="0.25">
      <c r="A48" s="144"/>
      <c r="B48" s="144"/>
      <c r="C48" s="144"/>
      <c r="D48" s="144"/>
      <c r="E48" s="144"/>
      <c r="F48" s="144"/>
      <c r="G48" s="144"/>
      <c r="H48" s="144"/>
      <c r="I48" s="144"/>
      <c r="J48" s="144"/>
      <c r="K48" s="144"/>
      <c r="L48" s="144"/>
      <c r="M48" s="144"/>
      <c r="N48" s="144"/>
    </row>
    <row r="49" spans="1:14" x14ac:dyDescent="0.25">
      <c r="A49" s="144"/>
      <c r="B49" s="144"/>
      <c r="C49" s="144"/>
      <c r="D49" s="144"/>
      <c r="E49" s="144"/>
      <c r="F49" s="144"/>
      <c r="G49" s="144"/>
      <c r="H49" s="144"/>
      <c r="I49" s="144"/>
      <c r="J49" s="144"/>
      <c r="K49" s="144"/>
      <c r="L49" s="144"/>
      <c r="M49" s="144"/>
      <c r="N49" s="144"/>
    </row>
    <row r="50" spans="1:14" x14ac:dyDescent="0.25">
      <c r="A50" s="144"/>
      <c r="B50" s="144"/>
      <c r="C50" s="144"/>
      <c r="D50" s="144"/>
      <c r="E50" s="144"/>
      <c r="F50" s="144"/>
      <c r="G50" s="144"/>
      <c r="H50" s="144"/>
      <c r="I50" s="144"/>
      <c r="J50" s="144"/>
      <c r="K50" s="144"/>
      <c r="L50" s="144"/>
      <c r="M50" s="144"/>
      <c r="N50" s="144"/>
    </row>
    <row r="51" spans="1:14" x14ac:dyDescent="0.25">
      <c r="A51" s="144"/>
      <c r="B51" s="144"/>
      <c r="C51" s="144"/>
      <c r="D51" s="144"/>
      <c r="E51" s="144"/>
      <c r="F51" s="144"/>
      <c r="G51" s="144"/>
      <c r="H51" s="144"/>
      <c r="I51" s="144"/>
      <c r="J51" s="144"/>
      <c r="K51" s="144"/>
      <c r="L51" s="144"/>
      <c r="M51" s="144"/>
      <c r="N51" s="144"/>
    </row>
    <row r="52" spans="1:14" x14ac:dyDescent="0.25">
      <c r="A52" s="144"/>
      <c r="B52" s="144"/>
      <c r="C52" s="144"/>
      <c r="D52" s="144"/>
      <c r="E52" s="144"/>
      <c r="F52" s="144"/>
      <c r="G52" s="144"/>
      <c r="H52" s="144"/>
      <c r="I52" s="144"/>
      <c r="J52" s="144"/>
      <c r="K52" s="144"/>
      <c r="L52" s="144"/>
      <c r="M52" s="144"/>
      <c r="N52" s="144"/>
    </row>
    <row r="53" spans="1:14" x14ac:dyDescent="0.25">
      <c r="A53" s="144"/>
      <c r="B53" s="144"/>
      <c r="C53" s="144"/>
      <c r="D53" s="144"/>
      <c r="E53" s="144"/>
      <c r="F53" s="144"/>
      <c r="G53" s="144"/>
      <c r="H53" s="144"/>
      <c r="I53" s="144"/>
      <c r="J53" s="144"/>
      <c r="K53" s="144"/>
      <c r="L53" s="144"/>
      <c r="M53" s="144"/>
      <c r="N53" s="144"/>
    </row>
    <row r="54" spans="1:14" x14ac:dyDescent="0.25">
      <c r="A54" s="144"/>
      <c r="B54" s="144"/>
      <c r="C54" s="144"/>
      <c r="D54" s="144"/>
      <c r="E54" s="144"/>
      <c r="F54" s="144"/>
      <c r="G54" s="144"/>
      <c r="H54" s="144"/>
      <c r="I54" s="144"/>
      <c r="J54" s="144"/>
      <c r="K54" s="144"/>
      <c r="L54" s="144"/>
      <c r="M54" s="144"/>
      <c r="N54" s="144"/>
    </row>
    <row r="55" spans="1:14" x14ac:dyDescent="0.25">
      <c r="A55" s="144"/>
      <c r="B55" s="144"/>
      <c r="C55" s="144"/>
      <c r="D55" s="144"/>
      <c r="E55" s="144"/>
      <c r="F55" s="144"/>
      <c r="G55" s="144"/>
      <c r="H55" s="144"/>
      <c r="I55" s="144"/>
      <c r="J55" s="144"/>
      <c r="K55" s="144"/>
      <c r="L55" s="144"/>
      <c r="M55" s="144"/>
      <c r="N55" s="144"/>
    </row>
    <row r="56" spans="1:14" x14ac:dyDescent="0.25">
      <c r="A56" s="144"/>
      <c r="B56" s="144"/>
      <c r="C56" s="144"/>
      <c r="D56" s="144"/>
      <c r="E56" s="144"/>
      <c r="F56" s="144"/>
      <c r="G56" s="144"/>
      <c r="H56" s="144"/>
      <c r="I56" s="144"/>
      <c r="J56" s="144"/>
      <c r="K56" s="144"/>
      <c r="L56" s="144"/>
      <c r="M56" s="144"/>
      <c r="N56" s="144"/>
    </row>
    <row r="57" spans="1:14" x14ac:dyDescent="0.25">
      <c r="A57" s="144"/>
      <c r="B57" s="144"/>
      <c r="C57" s="144"/>
      <c r="D57" s="144"/>
      <c r="E57" s="144"/>
      <c r="F57" s="144"/>
      <c r="G57" s="144"/>
      <c r="H57" s="144"/>
      <c r="I57" s="144"/>
      <c r="J57" s="144"/>
      <c r="K57" s="144"/>
      <c r="L57" s="144"/>
      <c r="M57" s="144"/>
      <c r="N57" s="144"/>
    </row>
    <row r="58" spans="1:14" x14ac:dyDescent="0.25">
      <c r="A58" s="144"/>
      <c r="B58" s="144"/>
      <c r="C58" s="144"/>
      <c r="D58" s="144"/>
      <c r="E58" s="144"/>
      <c r="F58" s="144"/>
      <c r="G58" s="144"/>
      <c r="H58" s="144"/>
      <c r="I58" s="144"/>
      <c r="J58" s="144"/>
      <c r="K58" s="144"/>
      <c r="L58" s="144"/>
      <c r="M58" s="144"/>
      <c r="N58" s="144"/>
    </row>
    <row r="59" spans="1:14" x14ac:dyDescent="0.25">
      <c r="A59" s="144"/>
      <c r="B59" s="144"/>
      <c r="C59" s="144"/>
      <c r="D59" s="144"/>
      <c r="E59" s="144"/>
      <c r="F59" s="144"/>
      <c r="G59" s="144"/>
      <c r="H59" s="144"/>
      <c r="I59" s="144"/>
      <c r="J59" s="144"/>
      <c r="K59" s="144"/>
      <c r="L59" s="144"/>
      <c r="M59" s="144"/>
      <c r="N59" s="144"/>
    </row>
    <row r="60" spans="1:14" x14ac:dyDescent="0.25">
      <c r="A60" s="144"/>
      <c r="B60" s="144"/>
      <c r="C60" s="144"/>
      <c r="D60" s="144"/>
      <c r="E60" s="144"/>
      <c r="F60" s="144"/>
      <c r="G60" s="144"/>
      <c r="H60" s="144"/>
      <c r="I60" s="144"/>
      <c r="J60" s="144"/>
      <c r="K60" s="144"/>
      <c r="L60" s="144"/>
      <c r="M60" s="144"/>
      <c r="N60" s="144"/>
    </row>
    <row r="61" spans="1:14" x14ac:dyDescent="0.25">
      <c r="A61" s="144"/>
      <c r="B61" s="144"/>
      <c r="C61" s="144"/>
      <c r="D61" s="144"/>
      <c r="E61" s="144"/>
      <c r="F61" s="144"/>
      <c r="G61" s="144"/>
      <c r="H61" s="144"/>
      <c r="I61" s="144"/>
      <c r="J61" s="144"/>
      <c r="K61" s="144"/>
      <c r="L61" s="144"/>
      <c r="M61" s="144"/>
      <c r="N61" s="144"/>
    </row>
    <row r="62" spans="1:14" x14ac:dyDescent="0.25">
      <c r="A62" s="144"/>
      <c r="B62" s="144"/>
      <c r="C62" s="144"/>
      <c r="D62" s="144"/>
      <c r="E62" s="144"/>
      <c r="F62" s="144"/>
      <c r="G62" s="144"/>
      <c r="H62" s="144"/>
      <c r="I62" s="144"/>
      <c r="J62" s="144"/>
      <c r="K62" s="144"/>
      <c r="L62" s="144"/>
      <c r="M62" s="144"/>
      <c r="N62" s="144"/>
    </row>
    <row r="63" spans="1:14" x14ac:dyDescent="0.25">
      <c r="A63" s="144"/>
      <c r="B63" s="144"/>
      <c r="C63" s="144"/>
      <c r="D63" s="144"/>
      <c r="E63" s="144"/>
      <c r="F63" s="144"/>
      <c r="G63" s="144"/>
      <c r="H63" s="144"/>
      <c r="I63" s="144"/>
      <c r="J63" s="144"/>
      <c r="K63" s="144"/>
      <c r="L63" s="144"/>
      <c r="M63" s="144"/>
      <c r="N63" s="144"/>
    </row>
    <row r="64" spans="1:14" x14ac:dyDescent="0.25">
      <c r="A64" s="144"/>
      <c r="B64" s="144"/>
      <c r="C64" s="144"/>
      <c r="D64" s="144"/>
      <c r="E64" s="144"/>
      <c r="F64" s="144"/>
      <c r="G64" s="144"/>
      <c r="H64" s="144"/>
      <c r="I64" s="144"/>
      <c r="J64" s="144"/>
      <c r="K64" s="144"/>
      <c r="L64" s="144"/>
      <c r="M64" s="144"/>
      <c r="N64" s="144"/>
    </row>
    <row r="65" spans="1:14" x14ac:dyDescent="0.25">
      <c r="A65" s="144"/>
      <c r="B65" s="144"/>
      <c r="C65" s="144"/>
      <c r="D65" s="144"/>
      <c r="E65" s="144"/>
      <c r="F65" s="144"/>
      <c r="G65" s="144"/>
      <c r="H65" s="144"/>
      <c r="I65" s="144"/>
      <c r="J65" s="144"/>
      <c r="K65" s="144"/>
      <c r="L65" s="144"/>
      <c r="M65" s="144"/>
      <c r="N65" s="144"/>
    </row>
    <row r="66" spans="1:14" x14ac:dyDescent="0.25">
      <c r="A66" s="144"/>
      <c r="B66" s="144"/>
      <c r="C66" s="144"/>
      <c r="D66" s="144"/>
      <c r="E66" s="144"/>
      <c r="F66" s="144"/>
      <c r="G66" s="144"/>
      <c r="H66" s="144"/>
      <c r="I66" s="144"/>
      <c r="J66" s="144"/>
      <c r="K66" s="144"/>
      <c r="L66" s="144"/>
      <c r="M66" s="144"/>
      <c r="N66" s="144"/>
    </row>
    <row r="67" spans="1:14" x14ac:dyDescent="0.25">
      <c r="A67" s="144"/>
      <c r="B67" s="144"/>
      <c r="C67" s="144"/>
      <c r="D67" s="144"/>
      <c r="E67" s="144"/>
      <c r="F67" s="144"/>
      <c r="G67" s="144"/>
      <c r="H67" s="144"/>
      <c r="I67" s="144"/>
      <c r="J67" s="144"/>
      <c r="K67" s="144"/>
      <c r="L67" s="144"/>
      <c r="M67" s="144"/>
      <c r="N67" s="144"/>
    </row>
    <row r="68" spans="1:14" x14ac:dyDescent="0.25">
      <c r="A68" s="144"/>
      <c r="B68" s="144"/>
      <c r="C68" s="144"/>
      <c r="D68" s="144"/>
      <c r="E68" s="144"/>
      <c r="F68" s="144"/>
      <c r="G68" s="144"/>
      <c r="H68" s="144"/>
      <c r="I68" s="144"/>
      <c r="J68" s="144"/>
      <c r="K68" s="144"/>
      <c r="L68" s="144"/>
      <c r="M68" s="144"/>
      <c r="N68" s="144"/>
    </row>
    <row r="69" spans="1:14" x14ac:dyDescent="0.25">
      <c r="A69" s="144"/>
      <c r="B69" s="144"/>
      <c r="C69" s="144"/>
      <c r="D69" s="144"/>
      <c r="E69" s="144"/>
      <c r="F69" s="144"/>
      <c r="G69" s="144"/>
      <c r="H69" s="144"/>
      <c r="I69" s="144"/>
      <c r="J69" s="144"/>
      <c r="K69" s="144"/>
      <c r="L69" s="144"/>
      <c r="M69" s="144"/>
      <c r="N69" s="144"/>
    </row>
  </sheetData>
  <mergeCells count="3">
    <mergeCell ref="B4:J6"/>
    <mergeCell ref="B2:J2"/>
    <mergeCell ref="B20:J23"/>
  </mergeCells>
  <phoneticPr fontId="0" type="noConversion"/>
  <printOptions horizontalCentered="1"/>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workbookViewId="0"/>
  </sheetViews>
  <sheetFormatPr defaultColWidth="9.33203125" defaultRowHeight="13.2" x14ac:dyDescent="0.25"/>
  <cols>
    <col min="1" max="1" width="3.109375" style="50" customWidth="1"/>
    <col min="2" max="2" width="38.109375" style="50" customWidth="1"/>
    <col min="3" max="3" width="7.77734375" style="50" customWidth="1"/>
    <col min="4" max="4" width="14.77734375" style="50" customWidth="1"/>
    <col min="5" max="5" width="7.77734375" style="50" customWidth="1"/>
    <col min="6" max="6" width="14.77734375" style="50" customWidth="1"/>
    <col min="7" max="7" width="7.77734375" style="50" customWidth="1"/>
    <col min="8" max="8" width="14.77734375" style="50" customWidth="1"/>
    <col min="9" max="9" width="7.77734375" style="50" customWidth="1"/>
    <col min="10" max="10" width="14.77734375" style="50" customWidth="1"/>
    <col min="11" max="11" width="3.109375" style="74" customWidth="1"/>
    <col min="12" max="16384" width="9.33203125" style="50"/>
  </cols>
  <sheetData>
    <row r="1" spans="1:11" x14ac:dyDescent="0.25">
      <c r="A1" s="47"/>
      <c r="B1" s="48"/>
      <c r="C1" s="48"/>
      <c r="D1" s="48"/>
      <c r="E1" s="48"/>
      <c r="F1" s="48"/>
      <c r="G1" s="48"/>
      <c r="H1" s="48"/>
      <c r="I1" s="48"/>
      <c r="J1" s="48"/>
      <c r="K1" s="49"/>
    </row>
    <row r="2" spans="1:11" ht="15.6" x14ac:dyDescent="0.3">
      <c r="A2" s="51"/>
      <c r="B2" s="165" t="s">
        <v>103</v>
      </c>
      <c r="C2" s="167"/>
      <c r="D2" s="167"/>
      <c r="E2" s="167"/>
      <c r="F2" s="167"/>
      <c r="G2" s="167"/>
      <c r="H2" s="167"/>
      <c r="I2" s="167"/>
      <c r="J2" s="167"/>
      <c r="K2" s="52"/>
    </row>
    <row r="3" spans="1:11" x14ac:dyDescent="0.25">
      <c r="A3" s="53"/>
      <c r="B3" s="17"/>
      <c r="C3" s="17"/>
      <c r="D3" s="54"/>
      <c r="E3" s="17"/>
      <c r="F3" s="54"/>
      <c r="G3" s="17"/>
      <c r="H3" s="54"/>
      <c r="I3" s="17"/>
      <c r="J3" s="54"/>
      <c r="K3" s="55"/>
    </row>
    <row r="4" spans="1:11" x14ac:dyDescent="0.25">
      <c r="A4" s="53"/>
      <c r="B4" s="157" t="s">
        <v>106</v>
      </c>
      <c r="C4" s="152"/>
      <c r="D4" s="152"/>
      <c r="E4" s="152"/>
      <c r="F4" s="152"/>
      <c r="G4" s="152"/>
      <c r="H4" s="152"/>
      <c r="I4" s="152"/>
      <c r="J4" s="152"/>
      <c r="K4" s="55"/>
    </row>
    <row r="5" spans="1:11" ht="27.75" customHeight="1" x14ac:dyDescent="0.25">
      <c r="A5" s="53"/>
      <c r="B5" s="152"/>
      <c r="C5" s="152"/>
      <c r="D5" s="152"/>
      <c r="E5" s="152"/>
      <c r="F5" s="152"/>
      <c r="G5" s="152"/>
      <c r="H5" s="152"/>
      <c r="I5" s="152"/>
      <c r="J5" s="152"/>
      <c r="K5" s="55"/>
    </row>
    <row r="6" spans="1:11" x14ac:dyDescent="0.25">
      <c r="A6" s="53"/>
      <c r="B6" s="17"/>
      <c r="C6" s="17"/>
      <c r="D6" s="54"/>
      <c r="E6" s="17"/>
      <c r="F6" s="54"/>
      <c r="G6" s="17"/>
      <c r="H6" s="54"/>
      <c r="I6" s="17"/>
      <c r="J6" s="54"/>
      <c r="K6" s="55"/>
    </row>
    <row r="7" spans="1:11" x14ac:dyDescent="0.25">
      <c r="A7" s="53"/>
      <c r="B7" s="17"/>
      <c r="C7" s="17"/>
      <c r="D7" s="11" t="s">
        <v>107</v>
      </c>
      <c r="E7" s="17"/>
      <c r="F7" s="11" t="s">
        <v>41</v>
      </c>
      <c r="G7" s="17"/>
      <c r="H7" s="11" t="s">
        <v>42</v>
      </c>
      <c r="I7" s="17"/>
      <c r="J7" s="11" t="s">
        <v>43</v>
      </c>
      <c r="K7" s="55"/>
    </row>
    <row r="8" spans="1:11" x14ac:dyDescent="0.25">
      <c r="A8" s="53"/>
      <c r="B8" s="17"/>
      <c r="C8" s="17"/>
      <c r="D8" s="11" t="s">
        <v>44</v>
      </c>
      <c r="E8" s="17"/>
      <c r="F8" s="11" t="s">
        <v>45</v>
      </c>
      <c r="G8" s="17"/>
      <c r="H8" s="11" t="s">
        <v>45</v>
      </c>
      <c r="I8" s="17"/>
      <c r="J8" s="11" t="s">
        <v>45</v>
      </c>
      <c r="K8" s="55"/>
    </row>
    <row r="9" spans="1:11" ht="13.8" thickBot="1" x14ac:dyDescent="0.3">
      <c r="A9" s="53"/>
      <c r="B9" s="56" t="s">
        <v>46</v>
      </c>
      <c r="C9" s="17"/>
      <c r="D9" s="57" t="s">
        <v>47</v>
      </c>
      <c r="E9" s="17"/>
      <c r="F9" s="57" t="s">
        <v>48</v>
      </c>
      <c r="G9" s="17"/>
      <c r="H9" s="57" t="s">
        <v>49</v>
      </c>
      <c r="I9" s="17"/>
      <c r="J9" s="57" t="s">
        <v>50</v>
      </c>
      <c r="K9" s="55"/>
    </row>
    <row r="10" spans="1:11" x14ac:dyDescent="0.25">
      <c r="A10" s="53"/>
      <c r="B10" s="58"/>
      <c r="C10" s="17"/>
      <c r="D10" s="59"/>
      <c r="E10" s="17"/>
      <c r="F10" s="59"/>
      <c r="G10" s="17"/>
      <c r="H10" s="59"/>
      <c r="I10" s="17"/>
      <c r="J10" s="59"/>
      <c r="K10" s="55"/>
    </row>
    <row r="11" spans="1:11" x14ac:dyDescent="0.25">
      <c r="A11" s="53"/>
      <c r="B11" s="58" t="s">
        <v>51</v>
      </c>
      <c r="C11" s="17"/>
      <c r="D11" s="59">
        <v>4500</v>
      </c>
      <c r="E11" s="17"/>
      <c r="F11" s="59">
        <v>6250</v>
      </c>
      <c r="G11" s="17"/>
      <c r="H11" s="59">
        <v>4500</v>
      </c>
      <c r="I11" s="17"/>
      <c r="J11" s="59">
        <v>2500</v>
      </c>
      <c r="K11" s="55"/>
    </row>
    <row r="12" spans="1:11" ht="13.8" thickBot="1" x14ac:dyDescent="0.3">
      <c r="A12" s="53"/>
      <c r="B12" s="58" t="s">
        <v>52</v>
      </c>
      <c r="C12" s="60">
        <v>0.35</v>
      </c>
      <c r="D12" s="61">
        <f>-C12*D11</f>
        <v>-1575</v>
      </c>
      <c r="E12" s="60">
        <v>0.25</v>
      </c>
      <c r="F12" s="61">
        <f>-E12*F11</f>
        <v>-1562.5</v>
      </c>
      <c r="G12" s="60">
        <v>0.4</v>
      </c>
      <c r="H12" s="61">
        <f>-G12*H11</f>
        <v>-1800</v>
      </c>
      <c r="I12" s="60">
        <v>0.3</v>
      </c>
      <c r="J12" s="61">
        <f>-I12*J11</f>
        <v>-750</v>
      </c>
      <c r="K12" s="55"/>
    </row>
    <row r="13" spans="1:11" x14ac:dyDescent="0.25">
      <c r="A13" s="53"/>
      <c r="B13" s="58" t="s">
        <v>53</v>
      </c>
      <c r="C13" s="17"/>
      <c r="D13" s="62">
        <f>D11+D12</f>
        <v>2925</v>
      </c>
      <c r="E13" s="17"/>
      <c r="F13" s="62">
        <f>F11+F12</f>
        <v>4687.5</v>
      </c>
      <c r="G13" s="17"/>
      <c r="H13" s="62">
        <f>H11+H12</f>
        <v>2700</v>
      </c>
      <c r="I13" s="17"/>
      <c r="J13" s="62">
        <f>J11+J12</f>
        <v>1750</v>
      </c>
      <c r="K13" s="55"/>
    </row>
    <row r="14" spans="1:11" x14ac:dyDescent="0.25">
      <c r="A14" s="53"/>
      <c r="B14" s="58"/>
      <c r="C14" s="17"/>
      <c r="D14" s="62"/>
      <c r="E14" s="17"/>
      <c r="F14" s="62"/>
      <c r="G14" s="17"/>
      <c r="H14" s="62"/>
      <c r="I14" s="17"/>
      <c r="J14" s="62"/>
      <c r="K14" s="55"/>
    </row>
    <row r="15" spans="1:11" x14ac:dyDescent="0.25">
      <c r="A15" s="53"/>
      <c r="B15" s="58" t="s">
        <v>54</v>
      </c>
      <c r="C15" s="17"/>
      <c r="D15" s="63" t="s">
        <v>55</v>
      </c>
      <c r="E15" s="17"/>
      <c r="F15" s="64">
        <v>1.8</v>
      </c>
      <c r="G15" s="17"/>
      <c r="H15" s="65">
        <v>0.70179999999999998</v>
      </c>
      <c r="I15" s="17"/>
      <c r="J15" s="65">
        <v>7.75</v>
      </c>
      <c r="K15" s="55"/>
    </row>
    <row r="16" spans="1:11" x14ac:dyDescent="0.25">
      <c r="A16" s="53"/>
      <c r="B16" s="58" t="s">
        <v>56</v>
      </c>
      <c r="C16" s="17"/>
      <c r="D16" s="66">
        <f>D13</f>
        <v>2925</v>
      </c>
      <c r="E16" s="17"/>
      <c r="F16" s="66">
        <f>F13/F15</f>
        <v>2604.1666666666665</v>
      </c>
      <c r="G16" s="17"/>
      <c r="H16" s="66">
        <f>H13/H15</f>
        <v>3847.2499287546311</v>
      </c>
      <c r="I16" s="17"/>
      <c r="J16" s="66">
        <f>J13/J15</f>
        <v>225.80645161290323</v>
      </c>
      <c r="K16" s="55"/>
    </row>
    <row r="17" spans="1:11" x14ac:dyDescent="0.25">
      <c r="A17" s="53"/>
      <c r="B17" s="58"/>
      <c r="C17" s="17"/>
      <c r="D17" s="67"/>
      <c r="E17" s="17"/>
      <c r="F17" s="67"/>
      <c r="G17" s="17"/>
      <c r="H17" s="59"/>
      <c r="I17" s="17"/>
      <c r="J17" s="59"/>
      <c r="K17" s="55"/>
    </row>
    <row r="18" spans="1:11" x14ac:dyDescent="0.25">
      <c r="A18" s="53"/>
      <c r="B18" s="58" t="s">
        <v>57</v>
      </c>
      <c r="C18" s="17"/>
      <c r="D18" s="66">
        <f>SUM(D16:J16)</f>
        <v>9602.2230470342001</v>
      </c>
      <c r="E18" s="17"/>
      <c r="F18" s="67"/>
      <c r="G18" s="17"/>
      <c r="H18" s="59"/>
      <c r="I18" s="17"/>
      <c r="J18" s="59"/>
      <c r="K18" s="55"/>
    </row>
    <row r="19" spans="1:11" x14ac:dyDescent="0.25">
      <c r="A19" s="53"/>
      <c r="B19" s="17" t="s">
        <v>58</v>
      </c>
      <c r="C19" s="17"/>
      <c r="D19" s="67">
        <v>650</v>
      </c>
      <c r="E19" s="17"/>
      <c r="F19" s="67"/>
      <c r="G19" s="17"/>
      <c r="H19" s="67"/>
      <c r="I19" s="17"/>
      <c r="J19" s="67"/>
      <c r="K19" s="55"/>
    </row>
    <row r="20" spans="1:11" x14ac:dyDescent="0.25">
      <c r="A20" s="53"/>
      <c r="B20" s="17"/>
      <c r="C20" s="17"/>
      <c r="D20" s="67"/>
      <c r="E20" s="17"/>
      <c r="F20" s="67"/>
      <c r="G20" s="17"/>
      <c r="H20" s="67"/>
      <c r="I20" s="17"/>
      <c r="J20" s="67"/>
      <c r="K20" s="55"/>
    </row>
    <row r="21" spans="1:11" x14ac:dyDescent="0.25">
      <c r="A21" s="53"/>
      <c r="B21" s="17" t="s">
        <v>64</v>
      </c>
      <c r="C21" s="17"/>
      <c r="D21" s="75">
        <f>D18/D19</f>
        <v>14.772650841591076</v>
      </c>
      <c r="E21" s="17"/>
      <c r="F21" s="68"/>
      <c r="G21" s="17"/>
      <c r="H21" s="68"/>
      <c r="I21" s="17"/>
      <c r="J21" s="68"/>
      <c r="K21" s="55"/>
    </row>
    <row r="22" spans="1:11" ht="13.8" thickBot="1" x14ac:dyDescent="0.3">
      <c r="A22" s="53"/>
      <c r="B22" s="10"/>
      <c r="C22" s="17"/>
      <c r="D22" s="69"/>
      <c r="E22" s="17"/>
      <c r="F22" s="68"/>
      <c r="G22" s="17"/>
      <c r="H22" s="68"/>
      <c r="I22" s="17"/>
      <c r="J22" s="68"/>
      <c r="K22" s="55"/>
    </row>
    <row r="23" spans="1:11" ht="14.4" thickBot="1" x14ac:dyDescent="0.35">
      <c r="A23" s="53"/>
      <c r="B23" s="168" t="s">
        <v>81</v>
      </c>
      <c r="C23" s="169"/>
      <c r="D23" s="169"/>
      <c r="E23" s="169"/>
      <c r="F23" s="169"/>
      <c r="G23" s="169"/>
      <c r="H23" s="169"/>
      <c r="I23" s="169"/>
      <c r="J23" s="170"/>
      <c r="K23" s="55"/>
    </row>
    <row r="24" spans="1:11" x14ac:dyDescent="0.25">
      <c r="A24" s="53"/>
      <c r="B24" s="10"/>
      <c r="C24" s="17"/>
      <c r="D24" s="70"/>
      <c r="E24" s="17"/>
      <c r="F24" s="70"/>
      <c r="G24" s="17"/>
      <c r="H24" s="70"/>
      <c r="I24" s="17"/>
      <c r="J24" s="70"/>
      <c r="K24" s="55"/>
    </row>
    <row r="25" spans="1:11" x14ac:dyDescent="0.25">
      <c r="A25" s="53"/>
      <c r="B25" s="17"/>
      <c r="C25" s="17"/>
      <c r="D25" s="11" t="s">
        <v>107</v>
      </c>
      <c r="E25" s="17"/>
      <c r="F25" s="11" t="s">
        <v>41</v>
      </c>
      <c r="G25" s="17"/>
      <c r="H25" s="11" t="s">
        <v>42</v>
      </c>
      <c r="I25" s="17"/>
      <c r="J25" s="11" t="s">
        <v>43</v>
      </c>
      <c r="K25" s="55"/>
    </row>
    <row r="26" spans="1:11" x14ac:dyDescent="0.25">
      <c r="A26" s="53"/>
      <c r="B26" s="17"/>
      <c r="C26" s="17"/>
      <c r="D26" s="11" t="s">
        <v>44</v>
      </c>
      <c r="E26" s="17"/>
      <c r="F26" s="11" t="s">
        <v>45</v>
      </c>
      <c r="G26" s="17"/>
      <c r="H26" s="11" t="s">
        <v>45</v>
      </c>
      <c r="I26" s="17"/>
      <c r="J26" s="11" t="s">
        <v>45</v>
      </c>
      <c r="K26" s="55"/>
    </row>
    <row r="27" spans="1:11" ht="13.8" thickBot="1" x14ac:dyDescent="0.3">
      <c r="A27" s="53"/>
      <c r="B27" s="56" t="s">
        <v>46</v>
      </c>
      <c r="C27" s="17"/>
      <c r="D27" s="57" t="s">
        <v>47</v>
      </c>
      <c r="E27" s="17"/>
      <c r="F27" s="57" t="s">
        <v>48</v>
      </c>
      <c r="G27" s="17"/>
      <c r="H27" s="57" t="s">
        <v>49</v>
      </c>
      <c r="I27" s="17"/>
      <c r="J27" s="57" t="s">
        <v>50</v>
      </c>
      <c r="K27" s="55"/>
    </row>
    <row r="28" spans="1:11" x14ac:dyDescent="0.25">
      <c r="A28" s="53"/>
      <c r="B28" s="58"/>
      <c r="C28" s="17"/>
      <c r="D28" s="59"/>
      <c r="E28" s="17"/>
      <c r="F28" s="59"/>
      <c r="G28" s="17"/>
      <c r="H28" s="59"/>
      <c r="I28" s="17"/>
      <c r="J28" s="59"/>
      <c r="K28" s="55"/>
    </row>
    <row r="29" spans="1:11" x14ac:dyDescent="0.25">
      <c r="A29" s="53"/>
      <c r="B29" s="58" t="s">
        <v>51</v>
      </c>
      <c r="C29" s="17"/>
      <c r="D29" s="59">
        <v>4500</v>
      </c>
      <c r="E29" s="17"/>
      <c r="F29" s="59">
        <v>6250</v>
      </c>
      <c r="G29" s="17"/>
      <c r="H29" s="59">
        <v>4500</v>
      </c>
      <c r="I29" s="17"/>
      <c r="J29" s="59">
        <v>2500</v>
      </c>
      <c r="K29" s="55"/>
    </row>
    <row r="30" spans="1:11" ht="13.8" thickBot="1" x14ac:dyDescent="0.3">
      <c r="A30" s="53"/>
      <c r="B30" s="58" t="s">
        <v>52</v>
      </c>
      <c r="C30" s="60">
        <v>0.35</v>
      </c>
      <c r="D30" s="61">
        <f>-C30*D29</f>
        <v>-1575</v>
      </c>
      <c r="E30" s="60">
        <v>0.25</v>
      </c>
      <c r="F30" s="61">
        <f>-E30*F29</f>
        <v>-1562.5</v>
      </c>
      <c r="G30" s="60">
        <v>0.4</v>
      </c>
      <c r="H30" s="61">
        <f>-G30*H29</f>
        <v>-1800</v>
      </c>
      <c r="I30" s="60">
        <v>0.3</v>
      </c>
      <c r="J30" s="61">
        <f>-I30*J29</f>
        <v>-750</v>
      </c>
      <c r="K30" s="55"/>
    </row>
    <row r="31" spans="1:11" x14ac:dyDescent="0.25">
      <c r="A31" s="53"/>
      <c r="B31" s="58" t="s">
        <v>53</v>
      </c>
      <c r="C31" s="17"/>
      <c r="D31" s="62">
        <f>D29+D30</f>
        <v>2925</v>
      </c>
      <c r="E31" s="17"/>
      <c r="F31" s="62">
        <f>F29+F30</f>
        <v>4687.5</v>
      </c>
      <c r="G31" s="17"/>
      <c r="H31" s="62">
        <f>H29+H30</f>
        <v>2700</v>
      </c>
      <c r="I31" s="17"/>
      <c r="J31" s="62">
        <f>J29+J30</f>
        <v>1750</v>
      </c>
      <c r="K31" s="55"/>
    </row>
    <row r="32" spans="1:11" x14ac:dyDescent="0.25">
      <c r="A32" s="53"/>
      <c r="B32" s="58"/>
      <c r="C32" s="17"/>
      <c r="D32" s="62"/>
      <c r="E32" s="17"/>
      <c r="F32" s="62"/>
      <c r="G32" s="17"/>
      <c r="H32" s="62"/>
      <c r="I32" s="17"/>
      <c r="J32" s="62"/>
      <c r="K32" s="55"/>
    </row>
    <row r="33" spans="1:11" x14ac:dyDescent="0.25">
      <c r="A33" s="53"/>
      <c r="B33" s="58" t="s">
        <v>54</v>
      </c>
      <c r="C33" s="17"/>
      <c r="D33" s="63" t="s">
        <v>55</v>
      </c>
      <c r="E33" s="17"/>
      <c r="F33" s="99">
        <v>3</v>
      </c>
      <c r="G33" s="17"/>
      <c r="H33" s="65">
        <v>0.70179999999999998</v>
      </c>
      <c r="I33" s="17"/>
      <c r="J33" s="65">
        <v>7.75</v>
      </c>
      <c r="K33" s="55"/>
    </row>
    <row r="34" spans="1:11" x14ac:dyDescent="0.25">
      <c r="A34" s="53"/>
      <c r="B34" s="58" t="s">
        <v>56</v>
      </c>
      <c r="C34" s="17"/>
      <c r="D34" s="66">
        <f>D31</f>
        <v>2925</v>
      </c>
      <c r="E34" s="17"/>
      <c r="F34" s="66">
        <f>F31/F33</f>
        <v>1562.5</v>
      </c>
      <c r="G34" s="17"/>
      <c r="H34" s="66">
        <f>H31/H33</f>
        <v>3847.2499287546311</v>
      </c>
      <c r="I34" s="17"/>
      <c r="J34" s="66">
        <f>J31/J33</f>
        <v>225.80645161290323</v>
      </c>
      <c r="K34" s="55"/>
    </row>
    <row r="35" spans="1:11" x14ac:dyDescent="0.25">
      <c r="A35" s="53"/>
      <c r="B35" s="58"/>
      <c r="C35" s="17"/>
      <c r="D35" s="67"/>
      <c r="E35" s="17"/>
      <c r="F35" s="67"/>
      <c r="G35" s="17"/>
      <c r="H35" s="59"/>
      <c r="I35" s="17"/>
      <c r="J35" s="59"/>
      <c r="K35" s="55"/>
    </row>
    <row r="36" spans="1:11" x14ac:dyDescent="0.25">
      <c r="A36" s="53"/>
      <c r="B36" s="58" t="s">
        <v>57</v>
      </c>
      <c r="C36" s="17"/>
      <c r="D36" s="66">
        <f>SUM(D34:J34)</f>
        <v>8560.5563803675341</v>
      </c>
      <c r="E36" s="17"/>
      <c r="F36" s="67"/>
      <c r="G36" s="17"/>
      <c r="H36" s="59"/>
      <c r="I36" s="17"/>
      <c r="J36" s="59"/>
      <c r="K36" s="55"/>
    </row>
    <row r="37" spans="1:11" x14ac:dyDescent="0.25">
      <c r="A37" s="53"/>
      <c r="B37" s="17" t="s">
        <v>58</v>
      </c>
      <c r="C37" s="17"/>
      <c r="D37" s="67">
        <v>650</v>
      </c>
      <c r="E37" s="17"/>
      <c r="F37" s="67"/>
      <c r="G37" s="17"/>
      <c r="H37" s="67"/>
      <c r="I37" s="17"/>
      <c r="J37" s="67"/>
      <c r="K37" s="55"/>
    </row>
    <row r="38" spans="1:11" x14ac:dyDescent="0.25">
      <c r="A38" s="53"/>
      <c r="B38" s="17"/>
      <c r="C38" s="17"/>
      <c r="D38" s="67"/>
      <c r="E38" s="17"/>
      <c r="F38" s="67"/>
      <c r="G38" s="17"/>
      <c r="H38" s="67"/>
      <c r="I38" s="17"/>
      <c r="J38" s="67"/>
      <c r="K38" s="55"/>
    </row>
    <row r="39" spans="1:11" x14ac:dyDescent="0.25">
      <c r="A39" s="53"/>
      <c r="B39" s="17" t="s">
        <v>82</v>
      </c>
      <c r="C39" s="17"/>
      <c r="D39" s="75">
        <f>D36/D37</f>
        <v>13.170086739026976</v>
      </c>
      <c r="E39" s="17"/>
      <c r="F39" s="68"/>
      <c r="G39" s="17"/>
      <c r="H39" s="68"/>
      <c r="I39" s="17"/>
      <c r="J39" s="68"/>
      <c r="K39" s="55"/>
    </row>
    <row r="40" spans="1:11" x14ac:dyDescent="0.25">
      <c r="A40" s="53"/>
      <c r="B40" s="10"/>
      <c r="C40" s="17"/>
      <c r="D40" s="69"/>
      <c r="E40" s="17"/>
      <c r="F40" s="68"/>
      <c r="G40" s="17"/>
      <c r="H40" s="68"/>
      <c r="I40" s="17"/>
      <c r="J40" s="68"/>
      <c r="K40" s="55"/>
    </row>
    <row r="41" spans="1:11" x14ac:dyDescent="0.25">
      <c r="A41" s="53"/>
      <c r="B41" s="10" t="s">
        <v>83</v>
      </c>
      <c r="C41" s="17"/>
      <c r="D41" s="98">
        <f>(D39-D21)/(D21)</f>
        <v>-0.1084818235906737</v>
      </c>
      <c r="E41" s="17"/>
      <c r="G41" s="17"/>
      <c r="H41" s="17"/>
      <c r="J41" s="17"/>
      <c r="K41" s="55"/>
    </row>
    <row r="42" spans="1:11" x14ac:dyDescent="0.25">
      <c r="A42" s="53"/>
      <c r="B42" s="10"/>
      <c r="C42" s="17"/>
      <c r="D42" s="17"/>
      <c r="E42" s="17"/>
      <c r="F42" s="17"/>
      <c r="G42" s="17"/>
      <c r="H42" s="17"/>
      <c r="I42" s="17"/>
      <c r="J42" s="17"/>
      <c r="K42" s="55"/>
    </row>
    <row r="43" spans="1:11" ht="13.8" thickBot="1" x14ac:dyDescent="0.3">
      <c r="A43" s="71"/>
      <c r="B43" s="72"/>
      <c r="C43" s="72"/>
      <c r="D43" s="72"/>
      <c r="E43" s="72"/>
      <c r="F43" s="72"/>
      <c r="G43" s="72"/>
      <c r="H43" s="72"/>
      <c r="I43" s="72"/>
      <c r="J43" s="72"/>
      <c r="K43" s="73"/>
    </row>
  </sheetData>
  <mergeCells count="3">
    <mergeCell ref="B2:J2"/>
    <mergeCell ref="B23:J23"/>
    <mergeCell ref="B4:J5"/>
  </mergeCells>
  <phoneticPr fontId="0" type="noConversion"/>
  <printOptions horizontalCentered="1"/>
  <pageMargins left="0.75" right="0.75" top="1" bottom="1" header="0.5" footer="0.5"/>
  <pageSetup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workbookViewId="0"/>
  </sheetViews>
  <sheetFormatPr defaultColWidth="9.33203125" defaultRowHeight="13.2" x14ac:dyDescent="0.25"/>
  <cols>
    <col min="1" max="1" width="3.109375" style="50" customWidth="1"/>
    <col min="2" max="2" width="38.109375" style="50" customWidth="1"/>
    <col min="3" max="3" width="7.77734375" style="50" customWidth="1"/>
    <col min="4" max="4" width="14.77734375" style="50" customWidth="1"/>
    <col min="5" max="5" width="7.77734375" style="50" customWidth="1"/>
    <col min="6" max="6" width="14.77734375" style="50" customWidth="1"/>
    <col min="7" max="7" width="7.77734375" style="50" customWidth="1"/>
    <col min="8" max="8" width="14.77734375" style="50" customWidth="1"/>
    <col min="9" max="9" width="7.77734375" style="50" customWidth="1"/>
    <col min="10" max="10" width="14.77734375" style="50" customWidth="1"/>
    <col min="11" max="11" width="3.109375" style="74" customWidth="1"/>
    <col min="12" max="16384" width="9.33203125" style="50"/>
  </cols>
  <sheetData>
    <row r="1" spans="1:11" x14ac:dyDescent="0.25">
      <c r="A1" s="47"/>
      <c r="B1" s="48"/>
      <c r="C1" s="48"/>
      <c r="D1" s="48"/>
      <c r="E1" s="48"/>
      <c r="F1" s="48"/>
      <c r="G1" s="48"/>
      <c r="H1" s="48"/>
      <c r="I1" s="48"/>
      <c r="J1" s="48"/>
      <c r="K1" s="49"/>
    </row>
    <row r="2" spans="1:11" ht="15.6" x14ac:dyDescent="0.3">
      <c r="A2" s="51"/>
      <c r="B2" s="165" t="s">
        <v>104</v>
      </c>
      <c r="C2" s="167"/>
      <c r="D2" s="167"/>
      <c r="E2" s="167"/>
      <c r="F2" s="167"/>
      <c r="G2" s="167"/>
      <c r="H2" s="167"/>
      <c r="I2" s="167"/>
      <c r="J2" s="167"/>
      <c r="K2" s="52"/>
    </row>
    <row r="3" spans="1:11" x14ac:dyDescent="0.25">
      <c r="A3" s="53"/>
      <c r="B3" s="17"/>
      <c r="C3" s="17"/>
      <c r="D3" s="54"/>
      <c r="E3" s="17"/>
      <c r="F3" s="54"/>
      <c r="G3" s="17"/>
      <c r="H3" s="54"/>
      <c r="I3" s="17"/>
      <c r="J3" s="54"/>
      <c r="K3" s="55"/>
    </row>
    <row r="4" spans="1:11" x14ac:dyDescent="0.25">
      <c r="A4" s="53"/>
      <c r="B4" s="157" t="s">
        <v>118</v>
      </c>
      <c r="C4" s="154"/>
      <c r="D4" s="154"/>
      <c r="E4" s="154"/>
      <c r="F4" s="154"/>
      <c r="G4" s="154"/>
      <c r="H4" s="154"/>
      <c r="I4" s="154"/>
      <c r="J4" s="154"/>
      <c r="K4" s="55"/>
    </row>
    <row r="5" spans="1:11" ht="24.75" customHeight="1" x14ac:dyDescent="0.25">
      <c r="A5" s="53"/>
      <c r="B5" s="154"/>
      <c r="C5" s="154"/>
      <c r="D5" s="154"/>
      <c r="E5" s="154"/>
      <c r="F5" s="154"/>
      <c r="G5" s="154"/>
      <c r="H5" s="154"/>
      <c r="I5" s="154"/>
      <c r="J5" s="154"/>
      <c r="K5" s="55"/>
    </row>
    <row r="6" spans="1:11" x14ac:dyDescent="0.25">
      <c r="A6" s="53"/>
      <c r="B6" s="17"/>
      <c r="C6" s="17"/>
      <c r="D6" s="54"/>
      <c r="E6" s="17"/>
      <c r="F6" s="54"/>
      <c r="G6" s="17"/>
      <c r="H6" s="54"/>
      <c r="I6" s="17"/>
      <c r="J6" s="54"/>
      <c r="K6" s="55"/>
    </row>
    <row r="7" spans="1:11" x14ac:dyDescent="0.25">
      <c r="A7" s="53"/>
      <c r="B7" s="17"/>
      <c r="C7" s="17"/>
      <c r="D7" s="11" t="s">
        <v>107</v>
      </c>
      <c r="E7" s="17"/>
      <c r="F7" s="11" t="s">
        <v>41</v>
      </c>
      <c r="G7" s="17"/>
      <c r="H7" s="11" t="s">
        <v>42</v>
      </c>
      <c r="I7" s="17"/>
      <c r="J7" s="11" t="s">
        <v>43</v>
      </c>
      <c r="K7" s="55"/>
    </row>
    <row r="8" spans="1:11" x14ac:dyDescent="0.25">
      <c r="A8" s="53"/>
      <c r="B8" s="17"/>
      <c r="C8" s="17"/>
      <c r="D8" s="11" t="s">
        <v>44</v>
      </c>
      <c r="E8" s="17"/>
      <c r="F8" s="11" t="s">
        <v>45</v>
      </c>
      <c r="G8" s="17"/>
      <c r="H8" s="11" t="s">
        <v>45</v>
      </c>
      <c r="I8" s="17"/>
      <c r="J8" s="11" t="s">
        <v>45</v>
      </c>
      <c r="K8" s="55"/>
    </row>
    <row r="9" spans="1:11" ht="13.8" thickBot="1" x14ac:dyDescent="0.3">
      <c r="A9" s="53"/>
      <c r="B9" s="56" t="s">
        <v>46</v>
      </c>
      <c r="C9" s="17"/>
      <c r="D9" s="57" t="s">
        <v>47</v>
      </c>
      <c r="E9" s="17"/>
      <c r="F9" s="57" t="s">
        <v>48</v>
      </c>
      <c r="G9" s="17"/>
      <c r="H9" s="57" t="s">
        <v>49</v>
      </c>
      <c r="I9" s="17"/>
      <c r="J9" s="57" t="s">
        <v>50</v>
      </c>
      <c r="K9" s="55"/>
    </row>
    <row r="10" spans="1:11" x14ac:dyDescent="0.25">
      <c r="A10" s="53"/>
      <c r="B10" s="58"/>
      <c r="C10" s="17"/>
      <c r="D10" s="59"/>
      <c r="E10" s="17"/>
      <c r="F10" s="59"/>
      <c r="G10" s="17"/>
      <c r="H10" s="59"/>
      <c r="I10" s="17"/>
      <c r="J10" s="59"/>
      <c r="K10" s="55"/>
    </row>
    <row r="11" spans="1:11" x14ac:dyDescent="0.25">
      <c r="A11" s="53"/>
      <c r="B11" s="58" t="s">
        <v>51</v>
      </c>
      <c r="C11" s="17"/>
      <c r="D11" s="59">
        <v>4500</v>
      </c>
      <c r="E11" s="17"/>
      <c r="F11" s="59">
        <v>6250</v>
      </c>
      <c r="G11" s="17"/>
      <c r="H11" s="59">
        <v>4500</v>
      </c>
      <c r="I11" s="17"/>
      <c r="J11" s="59">
        <v>2500</v>
      </c>
      <c r="K11" s="55"/>
    </row>
    <row r="12" spans="1:11" ht="13.8" thickBot="1" x14ac:dyDescent="0.3">
      <c r="A12" s="53"/>
      <c r="B12" s="58" t="s">
        <v>52</v>
      </c>
      <c r="C12" s="60">
        <v>0.35</v>
      </c>
      <c r="D12" s="61">
        <f>-C12*D11</f>
        <v>-1575</v>
      </c>
      <c r="E12" s="60">
        <v>0.25</v>
      </c>
      <c r="F12" s="61">
        <f>-E12*F11</f>
        <v>-1562.5</v>
      </c>
      <c r="G12" s="60">
        <v>0.4</v>
      </c>
      <c r="H12" s="61">
        <f>-G12*H11</f>
        <v>-1800</v>
      </c>
      <c r="I12" s="60">
        <v>0.3</v>
      </c>
      <c r="J12" s="61">
        <f>-I12*J11</f>
        <v>-750</v>
      </c>
      <c r="K12" s="55"/>
    </row>
    <row r="13" spans="1:11" x14ac:dyDescent="0.25">
      <c r="A13" s="53"/>
      <c r="B13" s="58" t="s">
        <v>53</v>
      </c>
      <c r="C13" s="17"/>
      <c r="D13" s="62">
        <f>D11+D12</f>
        <v>2925</v>
      </c>
      <c r="E13" s="17"/>
      <c r="F13" s="62">
        <f>F11+F12</f>
        <v>4687.5</v>
      </c>
      <c r="G13" s="17"/>
      <c r="H13" s="62">
        <f>H11+H12</f>
        <v>2700</v>
      </c>
      <c r="I13" s="17"/>
      <c r="J13" s="62">
        <f>J11+J12</f>
        <v>1750</v>
      </c>
      <c r="K13" s="55"/>
    </row>
    <row r="14" spans="1:11" x14ac:dyDescent="0.25">
      <c r="A14" s="53"/>
      <c r="B14" s="58"/>
      <c r="C14" s="17"/>
      <c r="D14" s="62"/>
      <c r="E14" s="17"/>
      <c r="F14" s="62"/>
      <c r="G14" s="17"/>
      <c r="H14" s="62"/>
      <c r="I14" s="17"/>
      <c r="J14" s="62"/>
      <c r="K14" s="55"/>
    </row>
    <row r="15" spans="1:11" x14ac:dyDescent="0.25">
      <c r="A15" s="53"/>
      <c r="B15" s="58" t="s">
        <v>54</v>
      </c>
      <c r="C15" s="17"/>
      <c r="D15" s="63" t="s">
        <v>55</v>
      </c>
      <c r="E15" s="17"/>
      <c r="F15" s="64">
        <v>1.8</v>
      </c>
      <c r="G15" s="17"/>
      <c r="H15" s="65">
        <v>0.70179999999999998</v>
      </c>
      <c r="I15" s="17"/>
      <c r="J15" s="65">
        <v>7.75</v>
      </c>
      <c r="K15" s="55"/>
    </row>
    <row r="16" spans="1:11" x14ac:dyDescent="0.25">
      <c r="A16" s="53"/>
      <c r="B16" s="58" t="s">
        <v>56</v>
      </c>
      <c r="C16" s="17"/>
      <c r="D16" s="66">
        <f>D13</f>
        <v>2925</v>
      </c>
      <c r="E16" s="17"/>
      <c r="F16" s="66">
        <f>F13/F15</f>
        <v>2604.1666666666665</v>
      </c>
      <c r="G16" s="17"/>
      <c r="H16" s="66">
        <f>H13/H15</f>
        <v>3847.2499287546311</v>
      </c>
      <c r="I16" s="17"/>
      <c r="J16" s="66">
        <f>J13/J15</f>
        <v>225.80645161290323</v>
      </c>
      <c r="K16" s="55"/>
    </row>
    <row r="17" spans="1:11" x14ac:dyDescent="0.25">
      <c r="A17" s="53"/>
      <c r="B17" s="58"/>
      <c r="C17" s="17"/>
      <c r="D17" s="67"/>
      <c r="E17" s="17"/>
      <c r="F17" s="67"/>
      <c r="G17" s="17"/>
      <c r="H17" s="59"/>
      <c r="I17" s="17"/>
      <c r="J17" s="59"/>
      <c r="K17" s="55"/>
    </row>
    <row r="18" spans="1:11" x14ac:dyDescent="0.25">
      <c r="A18" s="53"/>
      <c r="B18" s="58" t="s">
        <v>57</v>
      </c>
      <c r="C18" s="17"/>
      <c r="D18" s="66">
        <f>SUM(D16:J16)</f>
        <v>9602.2230470342001</v>
      </c>
      <c r="E18" s="17"/>
      <c r="F18" s="67"/>
      <c r="G18" s="17"/>
      <c r="H18" s="59"/>
      <c r="I18" s="17"/>
      <c r="J18" s="59"/>
      <c r="K18" s="55"/>
    </row>
    <row r="19" spans="1:11" x14ac:dyDescent="0.25">
      <c r="A19" s="53"/>
      <c r="B19" s="17" t="s">
        <v>58</v>
      </c>
      <c r="C19" s="17"/>
      <c r="D19" s="67">
        <v>650</v>
      </c>
      <c r="E19" s="17"/>
      <c r="F19" s="67"/>
      <c r="G19" s="17"/>
      <c r="H19" s="67"/>
      <c r="I19" s="17"/>
      <c r="J19" s="67"/>
      <c r="K19" s="55"/>
    </row>
    <row r="20" spans="1:11" x14ac:dyDescent="0.25">
      <c r="A20" s="53"/>
      <c r="B20" s="17"/>
      <c r="C20" s="17"/>
      <c r="D20" s="67"/>
      <c r="E20" s="17"/>
      <c r="F20" s="67"/>
      <c r="G20" s="17"/>
      <c r="H20" s="67"/>
      <c r="I20" s="17"/>
      <c r="J20" s="67"/>
      <c r="K20" s="55"/>
    </row>
    <row r="21" spans="1:11" x14ac:dyDescent="0.25">
      <c r="A21" s="53"/>
      <c r="B21" s="17" t="s">
        <v>64</v>
      </c>
      <c r="C21" s="17"/>
      <c r="D21" s="75">
        <f>D18/D19</f>
        <v>14.772650841591076</v>
      </c>
      <c r="E21" s="17"/>
      <c r="F21" s="68"/>
      <c r="G21" s="17"/>
      <c r="H21" s="68"/>
      <c r="I21" s="17"/>
      <c r="J21" s="68"/>
      <c r="K21" s="55"/>
    </row>
    <row r="22" spans="1:11" ht="13.8" thickBot="1" x14ac:dyDescent="0.3">
      <c r="A22" s="53"/>
      <c r="B22" s="10"/>
      <c r="C22" s="17"/>
      <c r="D22" s="69"/>
      <c r="E22" s="17"/>
      <c r="F22" s="68"/>
      <c r="G22" s="17"/>
      <c r="H22" s="68"/>
      <c r="I22" s="17"/>
      <c r="J22" s="68"/>
      <c r="K22" s="55"/>
    </row>
    <row r="23" spans="1:11" ht="14.4" thickBot="1" x14ac:dyDescent="0.35">
      <c r="A23" s="53"/>
      <c r="B23" s="168" t="s">
        <v>105</v>
      </c>
      <c r="C23" s="169"/>
      <c r="D23" s="169"/>
      <c r="E23" s="169"/>
      <c r="F23" s="169"/>
      <c r="G23" s="169"/>
      <c r="H23" s="169"/>
      <c r="I23" s="169"/>
      <c r="J23" s="170"/>
      <c r="K23" s="55"/>
    </row>
    <row r="24" spans="1:11" x14ac:dyDescent="0.25">
      <c r="A24" s="53"/>
      <c r="B24" s="10"/>
      <c r="C24" s="17"/>
      <c r="D24" s="70"/>
      <c r="E24" s="17"/>
      <c r="F24" s="70"/>
      <c r="G24" s="17"/>
      <c r="H24" s="70"/>
      <c r="I24" s="17"/>
      <c r="J24" s="70"/>
      <c r="K24" s="55"/>
    </row>
    <row r="25" spans="1:11" x14ac:dyDescent="0.25">
      <c r="A25" s="53"/>
      <c r="B25" s="17"/>
      <c r="C25" s="17"/>
      <c r="D25" s="11" t="s">
        <v>107</v>
      </c>
      <c r="E25" s="17"/>
      <c r="F25" s="11" t="s">
        <v>41</v>
      </c>
      <c r="G25" s="17"/>
      <c r="H25" s="11" t="s">
        <v>42</v>
      </c>
      <c r="I25" s="17"/>
      <c r="J25" s="11" t="s">
        <v>43</v>
      </c>
      <c r="K25" s="55"/>
    </row>
    <row r="26" spans="1:11" x14ac:dyDescent="0.25">
      <c r="A26" s="53"/>
      <c r="B26" s="17"/>
      <c r="C26" s="17"/>
      <c r="D26" s="11" t="s">
        <v>44</v>
      </c>
      <c r="E26" s="17"/>
      <c r="F26" s="11" t="s">
        <v>45</v>
      </c>
      <c r="G26" s="17"/>
      <c r="H26" s="11" t="s">
        <v>45</v>
      </c>
      <c r="I26" s="17"/>
      <c r="J26" s="11" t="s">
        <v>45</v>
      </c>
      <c r="K26" s="55"/>
    </row>
    <row r="27" spans="1:11" ht="13.8" thickBot="1" x14ac:dyDescent="0.3">
      <c r="A27" s="53"/>
      <c r="B27" s="56" t="s">
        <v>46</v>
      </c>
      <c r="C27" s="17"/>
      <c r="D27" s="57" t="s">
        <v>47</v>
      </c>
      <c r="E27" s="17"/>
      <c r="F27" s="57" t="s">
        <v>48</v>
      </c>
      <c r="G27" s="17"/>
      <c r="H27" s="57" t="s">
        <v>49</v>
      </c>
      <c r="I27" s="17"/>
      <c r="J27" s="57" t="s">
        <v>50</v>
      </c>
      <c r="K27" s="55"/>
    </row>
    <row r="28" spans="1:11" x14ac:dyDescent="0.25">
      <c r="A28" s="53"/>
      <c r="B28" s="58"/>
      <c r="C28" s="17"/>
      <c r="D28" s="59"/>
      <c r="E28" s="17"/>
      <c r="F28" s="59"/>
      <c r="G28" s="17"/>
      <c r="H28" s="59"/>
      <c r="I28" s="17"/>
      <c r="J28" s="59"/>
      <c r="K28" s="55"/>
    </row>
    <row r="29" spans="1:11" x14ac:dyDescent="0.25">
      <c r="A29" s="53"/>
      <c r="B29" s="58" t="s">
        <v>51</v>
      </c>
      <c r="C29" s="17"/>
      <c r="D29" s="59">
        <v>4500</v>
      </c>
      <c r="E29" s="17"/>
      <c r="F29" s="100">
        <v>5800</v>
      </c>
      <c r="G29" s="17"/>
      <c r="H29" s="59">
        <v>4500</v>
      </c>
      <c r="I29" s="17"/>
      <c r="J29" s="59">
        <v>2500</v>
      </c>
      <c r="K29" s="55"/>
    </row>
    <row r="30" spans="1:11" ht="13.8" thickBot="1" x14ac:dyDescent="0.3">
      <c r="A30" s="53"/>
      <c r="B30" s="58" t="s">
        <v>52</v>
      </c>
      <c r="C30" s="60">
        <v>0.35</v>
      </c>
      <c r="D30" s="61">
        <f>-C30*D29</f>
        <v>-1575</v>
      </c>
      <c r="E30" s="60">
        <v>0.25</v>
      </c>
      <c r="F30" s="61">
        <f>-E30*F29</f>
        <v>-1450</v>
      </c>
      <c r="G30" s="60">
        <v>0.4</v>
      </c>
      <c r="H30" s="61">
        <f>-G30*H29</f>
        <v>-1800</v>
      </c>
      <c r="I30" s="60">
        <v>0.3</v>
      </c>
      <c r="J30" s="61">
        <f>-I30*J29</f>
        <v>-750</v>
      </c>
      <c r="K30" s="55"/>
    </row>
    <row r="31" spans="1:11" x14ac:dyDescent="0.25">
      <c r="A31" s="53"/>
      <c r="B31" s="58" t="s">
        <v>53</v>
      </c>
      <c r="C31" s="17"/>
      <c r="D31" s="62">
        <f>D29+D30</f>
        <v>2925</v>
      </c>
      <c r="E31" s="17"/>
      <c r="F31" s="62">
        <f>F29+F30</f>
        <v>4350</v>
      </c>
      <c r="G31" s="17"/>
      <c r="H31" s="62">
        <f>H29+H30</f>
        <v>2700</v>
      </c>
      <c r="I31" s="17"/>
      <c r="J31" s="62">
        <f>J29+J30</f>
        <v>1750</v>
      </c>
      <c r="K31" s="55"/>
    </row>
    <row r="32" spans="1:11" x14ac:dyDescent="0.25">
      <c r="A32" s="53"/>
      <c r="B32" s="58"/>
      <c r="C32" s="17"/>
      <c r="D32" s="62"/>
      <c r="E32" s="17"/>
      <c r="F32" s="62"/>
      <c r="G32" s="17"/>
      <c r="H32" s="62"/>
      <c r="I32" s="17"/>
      <c r="J32" s="62"/>
      <c r="K32" s="55"/>
    </row>
    <row r="33" spans="1:11" x14ac:dyDescent="0.25">
      <c r="A33" s="53"/>
      <c r="B33" s="58" t="s">
        <v>54</v>
      </c>
      <c r="C33" s="17"/>
      <c r="D33" s="63" t="s">
        <v>55</v>
      </c>
      <c r="E33" s="17"/>
      <c r="F33" s="99">
        <v>3</v>
      </c>
      <c r="G33" s="17"/>
      <c r="H33" s="65">
        <v>0.70179999999999998</v>
      </c>
      <c r="I33" s="17"/>
      <c r="J33" s="65">
        <v>7.75</v>
      </c>
      <c r="K33" s="55"/>
    </row>
    <row r="34" spans="1:11" x14ac:dyDescent="0.25">
      <c r="A34" s="53"/>
      <c r="B34" s="58" t="s">
        <v>56</v>
      </c>
      <c r="C34" s="17"/>
      <c r="D34" s="66">
        <f>D31</f>
        <v>2925</v>
      </c>
      <c r="E34" s="17"/>
      <c r="F34" s="66">
        <f>F31/F33</f>
        <v>1450</v>
      </c>
      <c r="G34" s="17"/>
      <c r="H34" s="66">
        <f>H31/H33</f>
        <v>3847.2499287546311</v>
      </c>
      <c r="I34" s="17"/>
      <c r="J34" s="66">
        <f>J31/J33</f>
        <v>225.80645161290323</v>
      </c>
      <c r="K34" s="55"/>
    </row>
    <row r="35" spans="1:11" x14ac:dyDescent="0.25">
      <c r="A35" s="53"/>
      <c r="B35" s="58"/>
      <c r="C35" s="17"/>
      <c r="D35" s="67"/>
      <c r="E35" s="17"/>
      <c r="F35" s="67"/>
      <c r="G35" s="17"/>
      <c r="H35" s="59"/>
      <c r="I35" s="17"/>
      <c r="J35" s="59"/>
      <c r="K35" s="55"/>
    </row>
    <row r="36" spans="1:11" x14ac:dyDescent="0.25">
      <c r="A36" s="53"/>
      <c r="B36" s="58" t="s">
        <v>57</v>
      </c>
      <c r="C36" s="17"/>
      <c r="D36" s="66">
        <f>SUM(D34:J34)</f>
        <v>8448.0563803675341</v>
      </c>
      <c r="E36" s="17"/>
      <c r="F36" s="67"/>
      <c r="G36" s="17"/>
      <c r="H36" s="59"/>
      <c r="I36" s="17"/>
      <c r="J36" s="59"/>
      <c r="K36" s="55"/>
    </row>
    <row r="37" spans="1:11" x14ac:dyDescent="0.25">
      <c r="A37" s="53"/>
      <c r="B37" s="17" t="s">
        <v>58</v>
      </c>
      <c r="C37" s="17"/>
      <c r="D37" s="67">
        <v>650</v>
      </c>
      <c r="E37" s="17"/>
      <c r="F37" s="67"/>
      <c r="G37" s="17"/>
      <c r="H37" s="67"/>
      <c r="I37" s="17"/>
      <c r="J37" s="67"/>
      <c r="K37" s="55"/>
    </row>
    <row r="38" spans="1:11" x14ac:dyDescent="0.25">
      <c r="A38" s="53"/>
      <c r="B38" s="17"/>
      <c r="C38" s="17"/>
      <c r="D38" s="67"/>
      <c r="E38" s="17"/>
      <c r="F38" s="67"/>
      <c r="G38" s="17"/>
      <c r="H38" s="67"/>
      <c r="I38" s="17"/>
      <c r="J38" s="67"/>
      <c r="K38" s="55"/>
    </row>
    <row r="39" spans="1:11" x14ac:dyDescent="0.25">
      <c r="A39" s="53"/>
      <c r="B39" s="17" t="s">
        <v>84</v>
      </c>
      <c r="C39" s="17"/>
      <c r="D39" s="75">
        <f>D36/D37</f>
        <v>12.997009815950053</v>
      </c>
      <c r="E39" s="17"/>
      <c r="F39" s="68"/>
      <c r="G39" s="17"/>
      <c r="H39" s="68"/>
      <c r="I39" s="17"/>
      <c r="J39" s="68"/>
      <c r="K39" s="55"/>
    </row>
    <row r="40" spans="1:11" x14ac:dyDescent="0.25">
      <c r="A40" s="53"/>
      <c r="B40" s="10"/>
      <c r="C40" s="17"/>
      <c r="D40" s="69"/>
      <c r="E40" s="17"/>
      <c r="F40" s="68"/>
      <c r="G40" s="17"/>
      <c r="H40" s="68"/>
      <c r="I40" s="17"/>
      <c r="J40" s="68"/>
      <c r="K40" s="55"/>
    </row>
    <row r="41" spans="1:11" x14ac:dyDescent="0.25">
      <c r="A41" s="53"/>
      <c r="B41" s="10" t="s">
        <v>85</v>
      </c>
      <c r="C41" s="17"/>
      <c r="D41" s="98">
        <f>(D39-D21)/(D21)</f>
        <v>-0.12019786053846648</v>
      </c>
      <c r="E41" s="17"/>
      <c r="G41" s="17"/>
      <c r="H41" s="17"/>
      <c r="J41" s="17"/>
      <c r="K41" s="55"/>
    </row>
    <row r="42" spans="1:11" x14ac:dyDescent="0.25">
      <c r="A42" s="53"/>
      <c r="B42" s="10"/>
      <c r="C42" s="17"/>
      <c r="D42" s="17"/>
      <c r="E42" s="17"/>
      <c r="F42" s="17"/>
      <c r="G42" s="17"/>
      <c r="H42" s="17"/>
      <c r="I42" s="17"/>
      <c r="J42" s="17"/>
      <c r="K42" s="55"/>
    </row>
    <row r="43" spans="1:11" ht="13.8" thickBot="1" x14ac:dyDescent="0.3">
      <c r="A43" s="71"/>
      <c r="B43" s="72"/>
      <c r="C43" s="72"/>
      <c r="D43" s="72"/>
      <c r="E43" s="72"/>
      <c r="F43" s="72"/>
      <c r="G43" s="72"/>
      <c r="H43" s="72"/>
      <c r="I43" s="72"/>
      <c r="J43" s="72"/>
      <c r="K43" s="73"/>
    </row>
  </sheetData>
  <mergeCells count="3">
    <mergeCell ref="B4:J5"/>
    <mergeCell ref="B2:J2"/>
    <mergeCell ref="B23:J23"/>
  </mergeCells>
  <phoneticPr fontId="0" type="noConversion"/>
  <printOptions horizontalCentered="1"/>
  <pageMargins left="0.75" right="0.75" top="0.5" bottom="0.5" header="0.5" footer="0.5"/>
  <pageSetup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workbookViewId="0"/>
  </sheetViews>
  <sheetFormatPr defaultColWidth="9.33203125" defaultRowHeight="13.2" x14ac:dyDescent="0.25"/>
  <cols>
    <col min="1" max="1" width="3.109375" style="50" customWidth="1"/>
    <col min="2" max="2" width="38.109375" style="50" customWidth="1"/>
    <col min="3" max="3" width="7.77734375" style="50" customWidth="1"/>
    <col min="4" max="4" width="14.77734375" style="50" customWidth="1"/>
    <col min="5" max="5" width="7.77734375" style="50" customWidth="1"/>
    <col min="6" max="6" width="14.77734375" style="50" customWidth="1"/>
    <col min="7" max="7" width="7.77734375" style="50" customWidth="1"/>
    <col min="8" max="8" width="14.77734375" style="50" customWidth="1"/>
    <col min="9" max="9" width="7.77734375" style="50" customWidth="1"/>
    <col min="10" max="10" width="14.77734375" style="50" customWidth="1"/>
    <col min="11" max="11" width="3.109375" style="74" customWidth="1"/>
    <col min="12" max="16384" width="9.33203125" style="50"/>
  </cols>
  <sheetData>
    <row r="1" spans="1:11" x14ac:dyDescent="0.25">
      <c r="A1" s="47"/>
      <c r="B1" s="48"/>
      <c r="C1" s="48"/>
      <c r="D1" s="48"/>
      <c r="E1" s="48"/>
      <c r="F1" s="48"/>
      <c r="G1" s="48"/>
      <c r="H1" s="48"/>
      <c r="I1" s="48"/>
      <c r="J1" s="48"/>
      <c r="K1" s="49"/>
    </row>
    <row r="2" spans="1:11" ht="15.6" x14ac:dyDescent="0.3">
      <c r="A2" s="51"/>
      <c r="B2" s="165" t="s">
        <v>108</v>
      </c>
      <c r="C2" s="167"/>
      <c r="D2" s="167"/>
      <c r="E2" s="167"/>
      <c r="F2" s="167"/>
      <c r="G2" s="167"/>
      <c r="H2" s="167"/>
      <c r="I2" s="167"/>
      <c r="J2" s="167"/>
      <c r="K2" s="52"/>
    </row>
    <row r="3" spans="1:11" x14ac:dyDescent="0.25">
      <c r="A3" s="53"/>
      <c r="B3" s="17"/>
      <c r="C3" s="17"/>
      <c r="D3" s="54"/>
      <c r="E3" s="17"/>
      <c r="F3" s="54"/>
      <c r="G3" s="17"/>
      <c r="H3" s="54"/>
      <c r="I3" s="17"/>
      <c r="J3" s="54"/>
      <c r="K3" s="55"/>
    </row>
    <row r="4" spans="1:11" ht="15" customHeight="1" x14ac:dyDescent="0.25">
      <c r="A4" s="53"/>
      <c r="B4" s="157" t="s">
        <v>113</v>
      </c>
      <c r="C4" s="154"/>
      <c r="D4" s="154"/>
      <c r="E4" s="154"/>
      <c r="F4" s="154"/>
      <c r="G4" s="154"/>
      <c r="H4" s="154"/>
      <c r="I4" s="154"/>
      <c r="J4" s="154"/>
      <c r="K4" s="55"/>
    </row>
    <row r="5" spans="1:11" ht="20.25" customHeight="1" x14ac:dyDescent="0.25">
      <c r="A5" s="53"/>
      <c r="B5" s="154"/>
      <c r="C5" s="154"/>
      <c r="D5" s="154"/>
      <c r="E5" s="154"/>
      <c r="F5" s="154"/>
      <c r="G5" s="154"/>
      <c r="H5" s="154"/>
      <c r="I5" s="154"/>
      <c r="J5" s="154"/>
      <c r="K5" s="55"/>
    </row>
    <row r="6" spans="1:11" x14ac:dyDescent="0.25">
      <c r="A6" s="53"/>
      <c r="B6" s="45"/>
      <c r="C6" s="45"/>
      <c r="D6" s="45"/>
      <c r="E6" s="45"/>
      <c r="F6" s="45"/>
      <c r="G6" s="45"/>
      <c r="H6" s="45"/>
      <c r="I6" s="45"/>
      <c r="J6" s="45"/>
      <c r="K6" s="55"/>
    </row>
    <row r="7" spans="1:11" x14ac:dyDescent="0.25">
      <c r="A7" s="53"/>
      <c r="B7" s="17" t="s">
        <v>65</v>
      </c>
      <c r="C7" s="17"/>
      <c r="D7" s="54" t="s">
        <v>66</v>
      </c>
      <c r="E7" s="17"/>
      <c r="F7" s="81">
        <v>1.8</v>
      </c>
      <c r="G7" s="17"/>
      <c r="H7" s="81">
        <v>0.70179999999999998</v>
      </c>
      <c r="I7" s="17"/>
      <c r="J7" s="81">
        <v>7.75</v>
      </c>
      <c r="K7" s="55"/>
    </row>
    <row r="8" spans="1:11" x14ac:dyDescent="0.25">
      <c r="A8" s="53"/>
      <c r="B8" s="17" t="s">
        <v>67</v>
      </c>
      <c r="C8" s="17"/>
      <c r="D8" s="54"/>
      <c r="E8" s="17"/>
      <c r="F8" s="78">
        <v>0.2</v>
      </c>
      <c r="G8" s="17"/>
      <c r="H8" s="78">
        <v>0.2</v>
      </c>
      <c r="I8" s="17"/>
      <c r="J8" s="78">
        <v>0.2</v>
      </c>
      <c r="K8" s="55"/>
    </row>
    <row r="9" spans="1:11" x14ac:dyDescent="0.25">
      <c r="A9" s="53"/>
      <c r="B9" s="17" t="s">
        <v>68</v>
      </c>
      <c r="C9" s="17"/>
      <c r="D9" s="54"/>
      <c r="E9" s="17"/>
      <c r="F9" s="101">
        <f>F7/(1+F8)</f>
        <v>1.5</v>
      </c>
      <c r="G9" s="17"/>
      <c r="H9" s="101">
        <f>H7/(1+H8)</f>
        <v>0.58483333333333332</v>
      </c>
      <c r="I9" s="17"/>
      <c r="J9" s="101">
        <f>J7/(1+J8)</f>
        <v>6.4583333333333339</v>
      </c>
      <c r="K9" s="55"/>
    </row>
    <row r="10" spans="1:11" x14ac:dyDescent="0.25">
      <c r="A10" s="53"/>
      <c r="B10" s="17"/>
      <c r="C10" s="17"/>
      <c r="D10" s="54"/>
      <c r="E10" s="17"/>
      <c r="F10" s="54"/>
      <c r="G10" s="17"/>
      <c r="H10" s="54"/>
      <c r="I10" s="17"/>
      <c r="J10" s="54"/>
      <c r="K10" s="55"/>
    </row>
    <row r="11" spans="1:11" ht="13.8" x14ac:dyDescent="0.3">
      <c r="A11" s="53"/>
      <c r="B11" s="89" t="s">
        <v>69</v>
      </c>
      <c r="C11" s="17"/>
      <c r="D11" s="11" t="s">
        <v>107</v>
      </c>
      <c r="E11" s="17"/>
      <c r="F11" s="11" t="s">
        <v>41</v>
      </c>
      <c r="G11" s="17"/>
      <c r="H11" s="11" t="s">
        <v>42</v>
      </c>
      <c r="I11" s="17"/>
      <c r="J11" s="11" t="s">
        <v>43</v>
      </c>
      <c r="K11" s="55"/>
    </row>
    <row r="12" spans="1:11" x14ac:dyDescent="0.25">
      <c r="A12" s="53"/>
      <c r="B12" s="17"/>
      <c r="C12" s="17"/>
      <c r="D12" s="11" t="s">
        <v>44</v>
      </c>
      <c r="E12" s="17"/>
      <c r="F12" s="11" t="s">
        <v>45</v>
      </c>
      <c r="G12" s="17"/>
      <c r="H12" s="11" t="s">
        <v>45</v>
      </c>
      <c r="I12" s="17"/>
      <c r="J12" s="11" t="s">
        <v>45</v>
      </c>
      <c r="K12" s="55"/>
    </row>
    <row r="13" spans="1:11" x14ac:dyDescent="0.25">
      <c r="A13" s="53"/>
      <c r="B13" s="12" t="s">
        <v>46</v>
      </c>
      <c r="C13" s="17"/>
      <c r="D13" s="13" t="s">
        <v>47</v>
      </c>
      <c r="E13" s="17"/>
      <c r="F13" s="13" t="s">
        <v>48</v>
      </c>
      <c r="G13" s="17"/>
      <c r="H13" s="13" t="s">
        <v>49</v>
      </c>
      <c r="I13" s="17"/>
      <c r="J13" s="13" t="s">
        <v>50</v>
      </c>
      <c r="K13" s="55"/>
    </row>
    <row r="14" spans="1:11" x14ac:dyDescent="0.25">
      <c r="A14" s="53"/>
      <c r="B14" s="58"/>
      <c r="C14" s="17"/>
      <c r="D14" s="59"/>
      <c r="E14" s="17"/>
      <c r="F14" s="59"/>
      <c r="G14" s="17"/>
      <c r="H14" s="59"/>
      <c r="I14" s="17"/>
      <c r="J14" s="59"/>
      <c r="K14" s="55"/>
    </row>
    <row r="15" spans="1:11" x14ac:dyDescent="0.25">
      <c r="A15" s="53"/>
      <c r="B15" s="58" t="s">
        <v>51</v>
      </c>
      <c r="C15" s="17"/>
      <c r="D15" s="59">
        <v>4500</v>
      </c>
      <c r="E15" s="77"/>
      <c r="F15" s="59">
        <v>6250</v>
      </c>
      <c r="G15" s="77"/>
      <c r="H15" s="59">
        <v>4500</v>
      </c>
      <c r="I15" s="77"/>
      <c r="J15" s="59">
        <v>2500</v>
      </c>
      <c r="K15" s="55"/>
    </row>
    <row r="16" spans="1:11" x14ac:dyDescent="0.25">
      <c r="A16" s="53"/>
      <c r="B16" s="58" t="s">
        <v>52</v>
      </c>
      <c r="C16" s="60">
        <v>0.35</v>
      </c>
      <c r="D16" s="79">
        <f>-C16*D15</f>
        <v>-1575</v>
      </c>
      <c r="E16" s="60">
        <v>0.25</v>
      </c>
      <c r="F16" s="79">
        <f>-E16*F15</f>
        <v>-1562.5</v>
      </c>
      <c r="G16" s="60">
        <v>0.4</v>
      </c>
      <c r="H16" s="79">
        <f>-G16*H15</f>
        <v>-1800</v>
      </c>
      <c r="I16" s="60">
        <v>0.3</v>
      </c>
      <c r="J16" s="79">
        <f>-I16*J15</f>
        <v>-750</v>
      </c>
      <c r="K16" s="55"/>
    </row>
    <row r="17" spans="1:11" x14ac:dyDescent="0.25">
      <c r="A17" s="53"/>
      <c r="B17" s="58" t="s">
        <v>53</v>
      </c>
      <c r="C17" s="17"/>
      <c r="D17" s="62">
        <f>D15+D16</f>
        <v>2925</v>
      </c>
      <c r="E17" s="17"/>
      <c r="F17" s="62">
        <f>F15+F16</f>
        <v>4687.5</v>
      </c>
      <c r="G17" s="17"/>
      <c r="H17" s="62">
        <f>H15+H16</f>
        <v>2700</v>
      </c>
      <c r="I17" s="17"/>
      <c r="J17" s="62">
        <f>J15+J16</f>
        <v>1750</v>
      </c>
      <c r="K17" s="55"/>
    </row>
    <row r="18" spans="1:11" x14ac:dyDescent="0.25">
      <c r="A18" s="53"/>
      <c r="B18" s="58"/>
      <c r="C18" s="17"/>
      <c r="D18" s="62"/>
      <c r="E18" s="17"/>
      <c r="F18" s="62"/>
      <c r="G18" s="17"/>
      <c r="H18" s="62"/>
      <c r="I18" s="17"/>
      <c r="J18" s="62"/>
      <c r="K18" s="55"/>
    </row>
    <row r="19" spans="1:11" x14ac:dyDescent="0.25">
      <c r="A19" s="53"/>
      <c r="B19" s="58" t="s">
        <v>54</v>
      </c>
      <c r="C19" s="17"/>
      <c r="D19" s="63" t="s">
        <v>55</v>
      </c>
      <c r="E19" s="17"/>
      <c r="F19" s="65">
        <f>F9</f>
        <v>1.5</v>
      </c>
      <c r="G19" s="77"/>
      <c r="H19" s="65">
        <f>H9</f>
        <v>0.58483333333333332</v>
      </c>
      <c r="I19" s="77"/>
      <c r="J19" s="65">
        <f>J9</f>
        <v>6.4583333333333339</v>
      </c>
      <c r="K19" s="55"/>
    </row>
    <row r="20" spans="1:11" x14ac:dyDescent="0.25">
      <c r="A20" s="53"/>
      <c r="B20" s="58" t="s">
        <v>56</v>
      </c>
      <c r="C20" s="17"/>
      <c r="D20" s="66">
        <f>D17</f>
        <v>2925</v>
      </c>
      <c r="E20" s="17"/>
      <c r="F20" s="66">
        <f>F17/F19</f>
        <v>3125</v>
      </c>
      <c r="G20" s="17"/>
      <c r="H20" s="66">
        <f>H17/H19</f>
        <v>4616.699914505557</v>
      </c>
      <c r="I20" s="17"/>
      <c r="J20" s="66">
        <f>J17/J19</f>
        <v>270.96774193548384</v>
      </c>
      <c r="K20" s="55"/>
    </row>
    <row r="21" spans="1:11" x14ac:dyDescent="0.25">
      <c r="A21" s="53"/>
      <c r="B21" s="58"/>
      <c r="C21" s="17"/>
      <c r="D21" s="67"/>
      <c r="E21" s="17"/>
      <c r="F21" s="67"/>
      <c r="G21" s="17"/>
      <c r="H21" s="59"/>
      <c r="I21" s="17"/>
      <c r="J21" s="59"/>
      <c r="K21" s="55"/>
    </row>
    <row r="22" spans="1:11" x14ac:dyDescent="0.25">
      <c r="A22" s="53"/>
      <c r="B22" s="58" t="s">
        <v>57</v>
      </c>
      <c r="C22" s="17"/>
      <c r="D22" s="66">
        <f>SUM(D20:J20)</f>
        <v>10937.667656441039</v>
      </c>
      <c r="E22" s="17"/>
      <c r="F22" s="67"/>
      <c r="G22" s="17"/>
      <c r="H22" s="59"/>
      <c r="I22" s="17"/>
      <c r="J22" s="59"/>
      <c r="K22" s="55"/>
    </row>
    <row r="23" spans="1:11" x14ac:dyDescent="0.25">
      <c r="A23" s="53"/>
      <c r="B23" s="17" t="s">
        <v>58</v>
      </c>
      <c r="C23" s="17"/>
      <c r="D23" s="67">
        <v>650</v>
      </c>
      <c r="E23" s="17"/>
      <c r="F23" s="67"/>
      <c r="G23" s="17"/>
      <c r="H23" s="67"/>
      <c r="I23" s="17"/>
      <c r="J23" s="67"/>
      <c r="K23" s="55"/>
    </row>
    <row r="24" spans="1:11" x14ac:dyDescent="0.25">
      <c r="A24" s="53"/>
      <c r="B24" s="17"/>
      <c r="C24" s="17"/>
      <c r="D24" s="67"/>
      <c r="E24" s="17"/>
      <c r="F24" s="67"/>
      <c r="G24" s="17"/>
      <c r="H24" s="67"/>
      <c r="I24" s="17"/>
      <c r="J24" s="67"/>
      <c r="K24" s="55"/>
    </row>
    <row r="25" spans="1:11" x14ac:dyDescent="0.25">
      <c r="A25" s="53"/>
      <c r="B25" s="17" t="s">
        <v>64</v>
      </c>
      <c r="C25" s="17"/>
      <c r="D25" s="75">
        <v>14.77</v>
      </c>
      <c r="E25" s="17"/>
      <c r="F25" s="68"/>
      <c r="G25" s="17"/>
      <c r="H25" s="68"/>
      <c r="I25" s="17"/>
      <c r="J25" s="68"/>
      <c r="K25" s="55"/>
    </row>
    <row r="26" spans="1:11" x14ac:dyDescent="0.25">
      <c r="A26" s="53"/>
      <c r="B26" s="10"/>
      <c r="C26" s="17"/>
      <c r="D26" s="69"/>
      <c r="E26" s="17"/>
      <c r="F26" s="68"/>
      <c r="G26" s="17"/>
      <c r="H26" s="68"/>
      <c r="I26" s="17"/>
      <c r="J26" s="68"/>
      <c r="K26" s="55"/>
    </row>
    <row r="27" spans="1:11" x14ac:dyDescent="0.25">
      <c r="A27" s="53"/>
      <c r="B27" s="10" t="s">
        <v>70</v>
      </c>
      <c r="C27" s="17"/>
      <c r="D27" s="97">
        <f>D22/D23</f>
        <v>16.827181009909292</v>
      </c>
      <c r="E27" s="17"/>
      <c r="F27" s="10" t="s">
        <v>71</v>
      </c>
      <c r="G27" s="17"/>
      <c r="H27" s="98">
        <f>(D27-D25)/(D25)</f>
        <v>0.13928104332493521</v>
      </c>
      <c r="I27" s="80"/>
      <c r="J27" s="17"/>
      <c r="K27" s="55"/>
    </row>
    <row r="28" spans="1:11" ht="13.8" thickBot="1" x14ac:dyDescent="0.3">
      <c r="A28" s="53"/>
      <c r="B28" s="56"/>
      <c r="C28" s="72"/>
      <c r="D28" s="76"/>
      <c r="E28" s="72"/>
      <c r="F28" s="72"/>
      <c r="G28" s="72"/>
      <c r="H28" s="72"/>
      <c r="I28" s="72"/>
      <c r="J28" s="72"/>
      <c r="K28" s="55"/>
    </row>
    <row r="29" spans="1:11" x14ac:dyDescent="0.25">
      <c r="A29" s="53"/>
      <c r="B29" s="10"/>
      <c r="C29" s="17"/>
      <c r="D29" s="70"/>
      <c r="E29" s="17"/>
      <c r="F29" s="70"/>
      <c r="G29" s="17"/>
      <c r="H29" s="70"/>
      <c r="I29" s="17"/>
      <c r="J29" s="70"/>
      <c r="K29" s="55"/>
    </row>
    <row r="30" spans="1:11" x14ac:dyDescent="0.25">
      <c r="A30" s="53"/>
      <c r="B30" s="17" t="s">
        <v>65</v>
      </c>
      <c r="C30" s="17"/>
      <c r="D30" s="54" t="s">
        <v>66</v>
      </c>
      <c r="E30" s="17"/>
      <c r="F30" s="81">
        <v>1.8</v>
      </c>
      <c r="G30" s="17"/>
      <c r="H30" s="81">
        <v>0.70179999999999998</v>
      </c>
      <c r="I30" s="17"/>
      <c r="J30" s="81">
        <v>7.75</v>
      </c>
      <c r="K30" s="55"/>
    </row>
    <row r="31" spans="1:11" x14ac:dyDescent="0.25">
      <c r="A31" s="53"/>
      <c r="B31" s="17" t="s">
        <v>67</v>
      </c>
      <c r="C31" s="17"/>
      <c r="D31" s="54"/>
      <c r="E31" s="17"/>
      <c r="F31" s="78">
        <v>-0.2</v>
      </c>
      <c r="G31" s="17"/>
      <c r="H31" s="78">
        <v>-0.2</v>
      </c>
      <c r="I31" s="17"/>
      <c r="J31" s="78">
        <v>-0.2</v>
      </c>
      <c r="K31" s="55"/>
    </row>
    <row r="32" spans="1:11" x14ac:dyDescent="0.25">
      <c r="A32" s="53"/>
      <c r="B32" s="17" t="s">
        <v>68</v>
      </c>
      <c r="C32" s="17"/>
      <c r="D32" s="54"/>
      <c r="E32" s="17"/>
      <c r="F32" s="101">
        <f>F30/(1+F31)</f>
        <v>2.25</v>
      </c>
      <c r="G32" s="17"/>
      <c r="H32" s="101">
        <f>H30/(1+H31)</f>
        <v>0.87724999999999997</v>
      </c>
      <c r="I32" s="17"/>
      <c r="J32" s="101">
        <f>J30/(1+J31)</f>
        <v>9.6875</v>
      </c>
      <c r="K32" s="55"/>
    </row>
    <row r="33" spans="1:11" x14ac:dyDescent="0.25">
      <c r="A33" s="53"/>
      <c r="B33" s="17"/>
      <c r="C33" s="17"/>
      <c r="D33" s="54"/>
      <c r="E33" s="17"/>
      <c r="F33" s="54"/>
      <c r="G33" s="17"/>
      <c r="H33" s="54"/>
      <c r="I33" s="17"/>
      <c r="J33" s="54"/>
      <c r="K33" s="55"/>
    </row>
    <row r="34" spans="1:11" ht="13.8" x14ac:dyDescent="0.3">
      <c r="A34" s="53"/>
      <c r="B34" s="89" t="s">
        <v>72</v>
      </c>
      <c r="C34" s="17"/>
      <c r="D34" s="11" t="s">
        <v>107</v>
      </c>
      <c r="E34" s="17"/>
      <c r="F34" s="11" t="s">
        <v>41</v>
      </c>
      <c r="G34" s="17"/>
      <c r="H34" s="11" t="s">
        <v>42</v>
      </c>
      <c r="I34" s="17"/>
      <c r="J34" s="11" t="s">
        <v>43</v>
      </c>
      <c r="K34" s="55"/>
    </row>
    <row r="35" spans="1:11" x14ac:dyDescent="0.25">
      <c r="A35" s="53"/>
      <c r="B35" s="17"/>
      <c r="C35" s="17"/>
      <c r="D35" s="11" t="s">
        <v>44</v>
      </c>
      <c r="E35" s="17"/>
      <c r="F35" s="11" t="s">
        <v>45</v>
      </c>
      <c r="G35" s="17"/>
      <c r="H35" s="11" t="s">
        <v>45</v>
      </c>
      <c r="I35" s="17"/>
      <c r="J35" s="11" t="s">
        <v>45</v>
      </c>
      <c r="K35" s="55"/>
    </row>
    <row r="36" spans="1:11" ht="13.8" thickBot="1" x14ac:dyDescent="0.3">
      <c r="A36" s="53"/>
      <c r="B36" s="56" t="s">
        <v>46</v>
      </c>
      <c r="C36" s="17"/>
      <c r="D36" s="57" t="s">
        <v>47</v>
      </c>
      <c r="E36" s="17"/>
      <c r="F36" s="57" t="s">
        <v>48</v>
      </c>
      <c r="G36" s="17"/>
      <c r="H36" s="57" t="s">
        <v>49</v>
      </c>
      <c r="I36" s="17"/>
      <c r="J36" s="57" t="s">
        <v>50</v>
      </c>
      <c r="K36" s="55"/>
    </row>
    <row r="37" spans="1:11" x14ac:dyDescent="0.25">
      <c r="A37" s="53"/>
      <c r="B37" s="58"/>
      <c r="C37" s="17"/>
      <c r="D37" s="59"/>
      <c r="E37" s="17"/>
      <c r="F37" s="59"/>
      <c r="G37" s="17"/>
      <c r="H37" s="59"/>
      <c r="I37" s="17"/>
      <c r="J37" s="59"/>
      <c r="K37" s="55"/>
    </row>
    <row r="38" spans="1:11" x14ac:dyDescent="0.25">
      <c r="A38" s="53"/>
      <c r="B38" s="58" t="s">
        <v>51</v>
      </c>
      <c r="C38" s="17"/>
      <c r="D38" s="62">
        <v>4500</v>
      </c>
      <c r="E38" s="17"/>
      <c r="F38" s="62">
        <v>6250</v>
      </c>
      <c r="G38" s="17"/>
      <c r="H38" s="62">
        <v>4500</v>
      </c>
      <c r="I38" s="17"/>
      <c r="J38" s="62">
        <v>2500</v>
      </c>
      <c r="K38" s="55"/>
    </row>
    <row r="39" spans="1:11" ht="13.8" thickBot="1" x14ac:dyDescent="0.3">
      <c r="A39" s="53"/>
      <c r="B39" s="58" t="s">
        <v>52</v>
      </c>
      <c r="C39" s="82">
        <v>0.35</v>
      </c>
      <c r="D39" s="61">
        <f>-C39*D38</f>
        <v>-1575</v>
      </c>
      <c r="E39" s="82">
        <v>0.25</v>
      </c>
      <c r="F39" s="61">
        <f>-E39*F38</f>
        <v>-1562.5</v>
      </c>
      <c r="G39" s="82">
        <v>0.4</v>
      </c>
      <c r="H39" s="61">
        <f>-G39*H38</f>
        <v>-1800</v>
      </c>
      <c r="I39" s="82">
        <v>0.3</v>
      </c>
      <c r="J39" s="61">
        <f>-I39*J38</f>
        <v>-750</v>
      </c>
      <c r="K39" s="55"/>
    </row>
    <row r="40" spans="1:11" x14ac:dyDescent="0.25">
      <c r="A40" s="53"/>
      <c r="B40" s="58" t="s">
        <v>53</v>
      </c>
      <c r="C40" s="17"/>
      <c r="D40" s="62">
        <f>D38+D39</f>
        <v>2925</v>
      </c>
      <c r="E40" s="17"/>
      <c r="F40" s="62">
        <f>F38+F39</f>
        <v>4687.5</v>
      </c>
      <c r="G40" s="17"/>
      <c r="H40" s="62">
        <f>H38+H39</f>
        <v>2700</v>
      </c>
      <c r="I40" s="17"/>
      <c r="J40" s="62">
        <f>J38+J39</f>
        <v>1750</v>
      </c>
      <c r="K40" s="55"/>
    </row>
    <row r="41" spans="1:11" x14ac:dyDescent="0.25">
      <c r="A41" s="53"/>
      <c r="B41" s="58"/>
      <c r="C41" s="17"/>
      <c r="D41" s="62"/>
      <c r="E41" s="17"/>
      <c r="F41" s="62"/>
      <c r="G41" s="17"/>
      <c r="H41" s="62"/>
      <c r="I41" s="17"/>
      <c r="J41" s="62"/>
      <c r="K41" s="55"/>
    </row>
    <row r="42" spans="1:11" x14ac:dyDescent="0.25">
      <c r="A42" s="53"/>
      <c r="B42" s="58" t="s">
        <v>54</v>
      </c>
      <c r="C42" s="17"/>
      <c r="D42" s="83" t="s">
        <v>55</v>
      </c>
      <c r="E42" s="17"/>
      <c r="F42" s="65">
        <f>F32</f>
        <v>2.25</v>
      </c>
      <c r="G42" s="77"/>
      <c r="H42" s="65">
        <f>H32</f>
        <v>0.87724999999999997</v>
      </c>
      <c r="I42" s="77"/>
      <c r="J42" s="65">
        <f>J32</f>
        <v>9.6875</v>
      </c>
      <c r="K42" s="55"/>
    </row>
    <row r="43" spans="1:11" x14ac:dyDescent="0.25">
      <c r="A43" s="53"/>
      <c r="B43" s="58" t="s">
        <v>56</v>
      </c>
      <c r="C43" s="17"/>
      <c r="D43" s="66">
        <f>D40</f>
        <v>2925</v>
      </c>
      <c r="E43" s="17"/>
      <c r="F43" s="66">
        <f>F40/F42</f>
        <v>2083.3333333333335</v>
      </c>
      <c r="G43" s="17"/>
      <c r="H43" s="66">
        <f>H40/H42</f>
        <v>3077.7999430037048</v>
      </c>
      <c r="I43" s="17"/>
      <c r="J43" s="66">
        <f>J40/J42</f>
        <v>180.64516129032259</v>
      </c>
      <c r="K43" s="55"/>
    </row>
    <row r="44" spans="1:11" x14ac:dyDescent="0.25">
      <c r="A44" s="53"/>
      <c r="B44" s="58"/>
      <c r="C44" s="17"/>
      <c r="D44" s="84"/>
      <c r="E44" s="17"/>
      <c r="F44" s="84"/>
      <c r="G44" s="17"/>
      <c r="H44" s="62"/>
      <c r="I44" s="17"/>
      <c r="J44" s="62"/>
      <c r="K44" s="55"/>
    </row>
    <row r="45" spans="1:11" x14ac:dyDescent="0.25">
      <c r="A45" s="53"/>
      <c r="B45" s="58" t="s">
        <v>57</v>
      </c>
      <c r="C45" s="17"/>
      <c r="D45" s="66">
        <f>SUM(D43:J43)</f>
        <v>8266.7784376273612</v>
      </c>
      <c r="E45" s="17"/>
      <c r="F45" s="84"/>
      <c r="G45" s="17"/>
      <c r="H45" s="62"/>
      <c r="I45" s="17"/>
      <c r="J45" s="62"/>
      <c r="K45" s="55"/>
    </row>
    <row r="46" spans="1:11" x14ac:dyDescent="0.25">
      <c r="A46" s="53"/>
      <c r="B46" s="17" t="s">
        <v>58</v>
      </c>
      <c r="C46" s="17"/>
      <c r="D46" s="84">
        <v>650</v>
      </c>
      <c r="E46" s="17"/>
      <c r="F46" s="84"/>
      <c r="G46" s="17"/>
      <c r="H46" s="84"/>
      <c r="I46" s="17"/>
      <c r="J46" s="84"/>
      <c r="K46" s="55"/>
    </row>
    <row r="47" spans="1:11" x14ac:dyDescent="0.25">
      <c r="A47" s="53"/>
      <c r="B47" s="17"/>
      <c r="C47" s="17"/>
      <c r="D47" s="67"/>
      <c r="E47" s="17"/>
      <c r="F47" s="67"/>
      <c r="G47" s="17"/>
      <c r="H47" s="67"/>
      <c r="I47" s="17"/>
      <c r="J47" s="67"/>
      <c r="K47" s="55"/>
    </row>
    <row r="48" spans="1:11" x14ac:dyDescent="0.25">
      <c r="A48" s="53"/>
      <c r="B48" s="17" t="s">
        <v>64</v>
      </c>
      <c r="C48" s="17"/>
      <c r="D48" s="75">
        <v>14.77</v>
      </c>
      <c r="E48" s="17"/>
      <c r="F48" s="68"/>
      <c r="G48" s="17"/>
      <c r="H48" s="68"/>
      <c r="I48" s="17"/>
      <c r="J48" s="68"/>
      <c r="K48" s="55"/>
    </row>
    <row r="49" spans="1:11" x14ac:dyDescent="0.25">
      <c r="A49" s="53"/>
      <c r="B49" s="10"/>
      <c r="C49" s="17"/>
      <c r="D49" s="69"/>
      <c r="E49" s="17"/>
      <c r="F49" s="68"/>
      <c r="G49" s="17"/>
      <c r="H49" s="68"/>
      <c r="I49" s="17"/>
      <c r="J49" s="68"/>
      <c r="K49" s="55"/>
    </row>
    <row r="50" spans="1:11" x14ac:dyDescent="0.25">
      <c r="A50" s="53"/>
      <c r="B50" s="10" t="s">
        <v>73</v>
      </c>
      <c r="C50" s="17"/>
      <c r="D50" s="97">
        <f>D45/D46</f>
        <v>12.718120673272864</v>
      </c>
      <c r="E50" s="17"/>
      <c r="F50" s="10" t="s">
        <v>71</v>
      </c>
      <c r="G50" s="17"/>
      <c r="H50" s="98">
        <f>(D50-D48)/(D48)</f>
        <v>-0.13892209388809315</v>
      </c>
      <c r="I50" s="80"/>
      <c r="J50" s="17"/>
      <c r="K50" s="55"/>
    </row>
    <row r="51" spans="1:11" ht="13.8" thickBot="1" x14ac:dyDescent="0.3">
      <c r="A51" s="71"/>
      <c r="B51" s="72"/>
      <c r="C51" s="72"/>
      <c r="D51" s="72"/>
      <c r="E51" s="72"/>
      <c r="F51" s="72"/>
      <c r="G51" s="72"/>
      <c r="H51" s="72"/>
      <c r="I51" s="72"/>
      <c r="J51" s="72"/>
      <c r="K51" s="73"/>
    </row>
  </sheetData>
  <mergeCells count="2">
    <mergeCell ref="B2:J2"/>
    <mergeCell ref="B4:J5"/>
  </mergeCells>
  <phoneticPr fontId="0" type="noConversion"/>
  <printOptions horizontalCentered="1"/>
  <pageMargins left="0.75" right="0.75" top="0.5" bottom="0.5" header="0.5" footer="0.5"/>
  <pageSetup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Pbm1.1</vt:lpstr>
      <vt:lpstr>Pbm1.2</vt:lpstr>
      <vt:lpstr>Pbm1.3</vt:lpstr>
      <vt:lpstr>Pbm1.4</vt:lpstr>
      <vt:lpstr>Pbm1.5</vt:lpstr>
      <vt:lpstr>Pbm1.6</vt:lpstr>
      <vt:lpstr>Pbm1.7</vt:lpstr>
      <vt:lpstr>Pbm1.8</vt:lpstr>
      <vt:lpstr>Pbm1.9</vt:lpstr>
      <vt:lpstr>Pbm1.10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Moffett</dc:creator>
  <cp:lastModifiedBy>Michael Moffett</cp:lastModifiedBy>
  <cp:lastPrinted>2009-05-04T18:41:30Z</cp:lastPrinted>
  <dcterms:created xsi:type="dcterms:W3CDTF">2002-03-02T16:40:07Z</dcterms:created>
  <dcterms:modified xsi:type="dcterms:W3CDTF">2014-07-08T15:26:08Z</dcterms:modified>
</cp:coreProperties>
</file>